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1" documentId="8_{1CC0A903-1550-48F1-B5C5-633C1654BD0B}" xr6:coauthVersionLast="47" xr6:coauthVersionMax="47" xr10:uidLastSave="{29834E10-533C-4387-86CF-F7F71A3A364A}"/>
  <bookViews>
    <workbookView xWindow="28680" yWindow="-120" windowWidth="29040" windowHeight="15720" xr2:uid="{5E0D5E22-FEE2-4BAE-AFF8-45AF20E4E54B}"/>
  </bookViews>
  <sheets>
    <sheet name="Table 1" sheetId="1" r:id="rId1"/>
    <sheet name="Table 2" sheetId="3" r:id="rId2"/>
    <sheet name="Table 3"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3" l="1"/>
  <c r="E29" i="1"/>
  <c r="D8" i="3"/>
  <c r="D9" i="3"/>
  <c r="D11" i="3"/>
  <c r="D12" i="3"/>
  <c r="D13" i="3"/>
  <c r="D14" i="3"/>
  <c r="D15" i="3"/>
  <c r="D16" i="3"/>
  <c r="D17" i="3"/>
  <c r="D18" i="3"/>
  <c r="D19" i="3"/>
  <c r="D20" i="3"/>
  <c r="D21" i="3"/>
  <c r="D22" i="3"/>
  <c r="D23" i="3"/>
  <c r="D24" i="3"/>
  <c r="D25" i="3"/>
  <c r="D26" i="3"/>
  <c r="D27" i="3"/>
  <c r="D28" i="3"/>
  <c r="D29" i="3"/>
  <c r="D30" i="3"/>
  <c r="D31" i="3"/>
  <c r="D32" i="3"/>
  <c r="D33" i="3"/>
  <c r="D34" i="3"/>
  <c r="D35" i="3"/>
  <c r="D36" i="3"/>
  <c r="D7" i="3"/>
  <c r="E24" i="1"/>
  <c r="E15" i="1"/>
  <c r="M8" i="1" l="1"/>
  <c r="N8" i="1" s="1"/>
  <c r="H8" i="3"/>
  <c r="F37" i="3"/>
  <c r="F39" i="3" s="1"/>
  <c r="G37" i="3"/>
  <c r="G39" i="3" s="1"/>
  <c r="H9" i="3"/>
  <c r="H10" i="3"/>
  <c r="H11" i="3"/>
  <c r="H12" i="3"/>
  <c r="H13" i="3"/>
  <c r="H14" i="3"/>
  <c r="H15" i="3"/>
  <c r="H16" i="3"/>
  <c r="H17" i="3"/>
  <c r="H18" i="3"/>
  <c r="H19" i="3"/>
  <c r="H21" i="3"/>
  <c r="H20" i="3"/>
  <c r="H22" i="3"/>
  <c r="H23" i="3"/>
  <c r="H24" i="3"/>
  <c r="H25" i="3"/>
  <c r="H26" i="3"/>
  <c r="H27" i="3"/>
  <c r="H28" i="3"/>
  <c r="H29" i="3"/>
  <c r="H30" i="3"/>
  <c r="H31" i="3"/>
  <c r="H32" i="3"/>
  <c r="H34" i="3"/>
  <c r="H33" i="3"/>
  <c r="H35" i="3"/>
  <c r="H36" i="3"/>
  <c r="H7" i="3"/>
  <c r="E37" i="3"/>
  <c r="E39" i="3" s="1"/>
  <c r="H37" i="3" l="1"/>
  <c r="H39" i="3" s="1"/>
  <c r="E38" i="1"/>
  <c r="F38" i="1"/>
  <c r="G38" i="1"/>
  <c r="H38" i="1"/>
  <c r="I38" i="1"/>
  <c r="J38" i="1"/>
  <c r="K38" i="1"/>
  <c r="L38" i="1"/>
  <c r="M9" i="1"/>
  <c r="N9" i="1" s="1"/>
  <c r="M10" i="1"/>
  <c r="N10" i="1" s="1"/>
  <c r="M11" i="1"/>
  <c r="N11" i="1" s="1"/>
  <c r="M12" i="1"/>
  <c r="N12" i="1" s="1"/>
  <c r="M13" i="1"/>
  <c r="N13" i="1" s="1"/>
  <c r="M14" i="1"/>
  <c r="N14" i="1" s="1"/>
  <c r="M15" i="1"/>
  <c r="N15" i="1" s="1"/>
  <c r="M16" i="1"/>
  <c r="N16" i="1" s="1"/>
  <c r="M17" i="1"/>
  <c r="N17" i="1" s="1"/>
  <c r="M18" i="1"/>
  <c r="N18" i="1" s="1"/>
  <c r="M19" i="1"/>
  <c r="N19" i="1" s="1"/>
  <c r="M21" i="1"/>
  <c r="N21" i="1" s="1"/>
  <c r="M20" i="1"/>
  <c r="N20" i="1" s="1"/>
  <c r="M22" i="1"/>
  <c r="N22" i="1" s="1"/>
  <c r="M23" i="1"/>
  <c r="N23" i="1" s="1"/>
  <c r="M24" i="1"/>
  <c r="N24" i="1" s="1"/>
  <c r="M25" i="1"/>
  <c r="N25" i="1" s="1"/>
  <c r="M26" i="1"/>
  <c r="N26" i="1" s="1"/>
  <c r="M27" i="1"/>
  <c r="N27" i="1" s="1"/>
  <c r="M28" i="1"/>
  <c r="N28" i="1" s="1"/>
  <c r="M29" i="1"/>
  <c r="N29" i="1" s="1"/>
  <c r="M30" i="1"/>
  <c r="N30" i="1" s="1"/>
  <c r="M31" i="1"/>
  <c r="N31" i="1" s="1"/>
  <c r="M32" i="1"/>
  <c r="N32" i="1" s="1"/>
  <c r="M34" i="1"/>
  <c r="N34" i="1" s="1"/>
  <c r="M33" i="1"/>
  <c r="N33" i="1" s="1"/>
  <c r="M35" i="1"/>
  <c r="N35" i="1" s="1"/>
  <c r="M36" i="1"/>
  <c r="N36" i="1" s="1"/>
  <c r="M7" i="1"/>
  <c r="N7" i="1" s="1"/>
  <c r="M38" i="1" l="1"/>
  <c r="N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tc={1D479B12-BF27-4292-B2A0-9EE01446631F}</author>
    <author>tc={659935AA-4A4C-47F0-A9EE-FFC439E97035}</author>
    <author>tc={E79E71B4-4BC0-473F-A4E1-6F305419F4A3}</author>
  </authors>
  <commentList>
    <comment ref="D15" authorId="0" shapeId="0" xr:uid="{1D479B12-BF27-4292-B2A0-9EE01446631F}">
      <text>
        <t>[Threaded comment]
Your version of Excel allows you to read this threaded comment; however, any edits to it will get removed if the file is opened in a newer version of Excel. Learn more: https://go.microsoft.com/fwlink/?linkid=870924
Comment:
    Convenor of Planning Committee until 01 October 2025.</t>
      </text>
    </comment>
    <comment ref="D24" authorId="1" shapeId="0" xr:uid="{659935AA-4A4C-47F0-A9EE-FFC439E97035}">
      <text>
        <t>[Threaded comment]
Your version of Excel allows you to read this threaded comment; however, any edits to it will get removed if the file is opened in a newer version of Excel. Learn more: https://go.microsoft.com/fwlink/?linkid=870924
Comment:
    Started as Convenor of Planning Committee on 6 November 2025.</t>
      </text>
    </comment>
    <comment ref="D29" authorId="2" shapeId="0" xr:uid="{E79E71B4-4BC0-473F-A4E1-6F305419F4A3}">
      <text>
        <t>[Threaded comment]
Your version of Excel allows you to read this threaded comment; however, any edits to it will get removed if the file is opened in a newer version of Excel. Learn more: https://go.microsoft.com/fwlink/?linkid=870924
Comment:
    Convenor of Central Scotland Valuation Board ended on 30 November 2025.</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tc={0DFD7372-1BBB-4ABE-9C4A-308D36C6D001}</author>
  </authors>
  <commentList>
    <comment ref="D25" authorId="0" shapeId="0" xr:uid="{0DFD7372-1BBB-4ABE-9C4A-308D36C6D001}">
      <text>
        <t>[Threaded comment]
Your version of Excel allows you to read this threaded comment; however, any edits to it will get removed if the file is opened in a newer version of Excel. Learn more: https://go.microsoft.com/fwlink/?linkid=870924
Comment:
    Change from Senior Councillor (3) Leader of the Conservative Group (end date 02/10/2024) to Senior Councillor (2) Convenor of Civic Licensing Committee (start date 03/10/2024).</t>
      </text>
    </comment>
  </commentList>
</comments>
</file>

<file path=xl/sharedStrings.xml><?xml version="1.0" encoding="utf-8"?>
<sst xmlns="http://schemas.openxmlformats.org/spreadsheetml/2006/main" count="229" uniqueCount="131">
  <si>
    <t>Reimbursement of Expenses</t>
  </si>
  <si>
    <t xml:space="preserve">Name
(A)
</t>
  </si>
  <si>
    <t xml:space="preserve">Position Held
(B)
</t>
  </si>
  <si>
    <t xml:space="preserve">Salary
(C)
</t>
  </si>
  <si>
    <t xml:space="preserve">Car &amp; Van
Mileage
Expenses
(D)
</t>
  </si>
  <si>
    <t xml:space="preserve"> Car &amp; Public Transport Expenses (Joint Boards)
(E)
  </t>
  </si>
  <si>
    <t xml:space="preserve">Other Travel
(F)
</t>
  </si>
  <si>
    <t xml:space="preserve">Subsistence
Expenses
(G)
</t>
  </si>
  <si>
    <t xml:space="preserve">Training &amp; Conference
Expenses Claimed
(H)
</t>
  </si>
  <si>
    <t xml:space="preserve">Telephone &amp; (ICT)
Expenses Claimed
(I)
</t>
  </si>
  <si>
    <t xml:space="preserve">Other Allowances &amp; Expenses
(J)
</t>
  </si>
  <si>
    <t xml:space="preserve">Total Expenses
D+E+F+G+H+I+J = 
(K)
</t>
  </si>
  <si>
    <t xml:space="preserve">Salary &amp; Expenses
Total
C+K = 
(L)
</t>
  </si>
  <si>
    <t>AITCHISON</t>
  </si>
  <si>
    <t>DAVID</t>
  </si>
  <si>
    <t xml:space="preserve">Councillor </t>
  </si>
  <si>
    <t>AITKEN</t>
  </si>
  <si>
    <t>CLAIRE</t>
  </si>
  <si>
    <t>ANSLOW</t>
  </si>
  <si>
    <t>MARGARET</t>
  </si>
  <si>
    <t>Councillor</t>
  </si>
  <si>
    <t>BALFOUR</t>
  </si>
  <si>
    <t>BINNIE</t>
  </si>
  <si>
    <t>LORNA</t>
  </si>
  <si>
    <t>Senior Councillor (3) (Convenor of Pensions Committee)</t>
  </si>
  <si>
    <t>BISSETT</t>
  </si>
  <si>
    <t>ROBERT</t>
  </si>
  <si>
    <t>Civic Head (Provost)</t>
  </si>
  <si>
    <t>BOUSE</t>
  </si>
  <si>
    <t>GARY</t>
  </si>
  <si>
    <t>Senior Councillor (1) (Housing and Communities)</t>
  </si>
  <si>
    <t>BROWN</t>
  </si>
  <si>
    <t>CLAIRE MACKIE</t>
  </si>
  <si>
    <t>BUCHANAN</t>
  </si>
  <si>
    <t>WILLIAM</t>
  </si>
  <si>
    <t>Senior Councillor (2) (Convenor of Planning Committee)</t>
  </si>
  <si>
    <t>BUNDY</t>
  </si>
  <si>
    <t>JAMES</t>
  </si>
  <si>
    <t>COLLIE</t>
  </si>
  <si>
    <t>FIONA</t>
  </si>
  <si>
    <t>Senior Councillor (1) (Health and Social Care)</t>
  </si>
  <si>
    <t>DEAKIN</t>
  </si>
  <si>
    <t>BRYAN</t>
  </si>
  <si>
    <t>Senior Councillor (1) (Climate)</t>
  </si>
  <si>
    <t>DEVINE</t>
  </si>
  <si>
    <t>STACEY</t>
  </si>
  <si>
    <t>Senior Councillor (1) (Public Protection)</t>
  </si>
  <si>
    <t>FLYNN</t>
  </si>
  <si>
    <t>JIM</t>
  </si>
  <si>
    <t>FORREST</t>
  </si>
  <si>
    <t>GORDON</t>
  </si>
  <si>
    <t>GARNER</t>
  </si>
  <si>
    <t>PAUL</t>
  </si>
  <si>
    <t>Senior Councillor (1) (Economic Development)</t>
  </si>
  <si>
    <t>HANNAH</t>
  </si>
  <si>
    <t>ANNE</t>
  </si>
  <si>
    <t>Senior Councillor (2) (Leader of Labour Group)</t>
  </si>
  <si>
    <t>KELLY</t>
  </si>
  <si>
    <t>ALF</t>
  </si>
  <si>
    <t>KERR</t>
  </si>
  <si>
    <t>Senior Councillor (2) (Convenor of Civic Licensing Committee)</t>
  </si>
  <si>
    <t>MCCABE</t>
  </si>
  <si>
    <t>BRIAN</t>
  </si>
  <si>
    <t>MEIKLEJOHN</t>
  </si>
  <si>
    <t>CECIL</t>
  </si>
  <si>
    <t>Leader of the Council</t>
  </si>
  <si>
    <t>MURTAGH</t>
  </si>
  <si>
    <t>LAURA</t>
  </si>
  <si>
    <t>NIMMO</t>
  </si>
  <si>
    <t>ALAN</t>
  </si>
  <si>
    <t>PATERSON</t>
  </si>
  <si>
    <t>SIOBHAN</t>
  </si>
  <si>
    <t>PATRICK</t>
  </si>
  <si>
    <t>SARAH</t>
  </si>
  <si>
    <t>REDMOND</t>
  </si>
  <si>
    <t>JACK</t>
  </si>
  <si>
    <t>RITCHIE</t>
  </si>
  <si>
    <t>ANN</t>
  </si>
  <si>
    <t>ROBERTSON</t>
  </si>
  <si>
    <t>SINCLAIR</t>
  </si>
  <si>
    <t>IAIN</t>
  </si>
  <si>
    <t>Senior Councillor (1) (Education)</t>
  </si>
  <si>
    <t>SPEARS</t>
  </si>
  <si>
    <t>TOTAL</t>
  </si>
  <si>
    <t>Notes:</t>
  </si>
  <si>
    <t>1. Under the Local Governance (Scotland) Act 2004 (Remuneration) Regulations 2007 as amended, there are four levels of remuneration payments for councillors, covering the following positions:</t>
  </si>
  <si>
    <t>-</t>
  </si>
  <si>
    <t>Civic Head (Provost) (CH)</t>
  </si>
  <si>
    <t>Leader of Council (L)</t>
  </si>
  <si>
    <t xml:space="preserve">Senior Councillors (SC), and </t>
  </si>
  <si>
    <t>Councillors (C)</t>
  </si>
  <si>
    <t>With the exception of Senior Councillors, the level of remuneration is set in the Regulations.</t>
  </si>
  <si>
    <t>Councils have a degree of discretion in setting the number of, and remuneration for, Senior Councillors within certain parameters.</t>
  </si>
  <si>
    <t>Councillors may also be entitled to remuneration from Joint Board positions (JB).</t>
  </si>
  <si>
    <t>2. Remuneration is subject to income tax and national insurance deductions.</t>
  </si>
  <si>
    <t xml:space="preserve">3. Levels of travel and subsistence payments are determined by the Allowances and Expenses Regulations. </t>
  </si>
  <si>
    <t>Councillors may claim costs incurred when carrying out approved duties.</t>
  </si>
  <si>
    <t>Receipts must be provided.</t>
  </si>
  <si>
    <t>Expenses relate only to the reimbursement of actual expenditure incurred by Councillors.</t>
  </si>
  <si>
    <t>Other Travel refers to the use by Councillors of public transport and taxis while carrying out approved duties.</t>
  </si>
  <si>
    <t>This expenditure is reimbursed to Councillors.</t>
  </si>
  <si>
    <t>4. Joint Board Expenses refers to expenses claimed by members of Central Scotland Valuation Joint Board and relates to car and public transport expenses.</t>
  </si>
  <si>
    <t>5. Councillors are entitled to be reimbursed for that element of their telephone expenses that relates directly to their duties as Councillors.</t>
  </si>
  <si>
    <t>6. Councillors who hold more than one senior position receive only one payment attributable to the higher paid of the two positions.</t>
  </si>
  <si>
    <t>Training Conferences, Accommodation &amp; Travel
Paid Direct by Council
(C)
£</t>
  </si>
  <si>
    <t xml:space="preserve">Telephone &amp; ICT Expenses
Met By Council
(D)
£             </t>
  </si>
  <si>
    <t xml:space="preserve">Other Travel
Paid Direct by Council
(E)
£                </t>
  </si>
  <si>
    <t>Total Expenses
Met by Council
C+D+E =
(F)
£</t>
  </si>
  <si>
    <t>Subtotal</t>
  </si>
  <si>
    <t>Civic Offier &amp; Vehicle</t>
  </si>
  <si>
    <t>NOTE 1:  The details shown in the table highlight costs in respect of training and conferences, telephone and ICT expenses, and other travel.  The costs were met directly by the Council.</t>
  </si>
  <si>
    <t>NOTE 2:  Falkirk Council has one Council vehicle for use by Elected Members.  The Council vehicle is for the use of Councillors in undertaking their approved duties, where considered appropriate. Guidance issued by the Scottish Local Authorities Remuneration Committee requires the costs associated with the use of the vehicles by Councillors on approved duties to be reported annually.
The vehicle may also be used by officers and appropriate others but without the requirement to report associated costs.  The costs of vehicle usage are met directly by the Council and are not reclaimed by Elected Members.
The amount reported includes the estimated running cost of the vehicle together with a proportionate allocation of Civic Officer salary cost for the undertaking of civic and approved duties.</t>
  </si>
  <si>
    <t>COUNCILLOR ATTENDANCE AT TRAINING AND CONFERENCES
In addition to the duties of their elected office, councillors also undertake training and development, in groups and individually.
This summary provides details of training undertaken. In addition, councillors will also have undertaken their own programme of self-study.</t>
  </si>
  <si>
    <t>Training Course</t>
  </si>
  <si>
    <t>DATE</t>
  </si>
  <si>
    <t>TITLE</t>
  </si>
  <si>
    <t>COST</t>
  </si>
  <si>
    <t>NUMBER ATTENDING</t>
  </si>
  <si>
    <t>COUNCILLOR</t>
  </si>
  <si>
    <t>Lunch &amp; Learn</t>
  </si>
  <si>
    <t>Senior Councillor (3) (Depute Provost)
Senior Councillor (JB) Central Scotland Joint Valuation Board</t>
  </si>
  <si>
    <t>Falkirk Family &amp; Friends</t>
  </si>
  <si>
    <t>NIL</t>
  </si>
  <si>
    <t>Planning and Developer Contributions</t>
  </si>
  <si>
    <t>Elected Members' Personal Safety</t>
  </si>
  <si>
    <t>Energy and Climate Change</t>
  </si>
  <si>
    <t>Bissett, Robert
Collie, Fiona
Flynn, Jim
Forrest, Gordon
Kelly, Alf
Kerr, James
McCabe, Brian
Meiklejohn, Cecil
Murtagh, Laura
Sinclair, Iain
Spears, Robert</t>
  </si>
  <si>
    <t>Bissett, Robert
Meiklejohn, Cecil
Murtagh, Laura
Spears, Robert</t>
  </si>
  <si>
    <t>Bissett, Robert
Bouse, Gary
Devine, Stacey
Flynn, Jim
Garner, Paul
Hannah, Anne
Murtagh, Laura
Paterson, Siobhan
Redmond, Jack</t>
  </si>
  <si>
    <t>Aitchison, David
Aitken, Claire
Anslow, Margaret
Bissett, Robert
Collie, Fiona
Deakin, Bryan
Devine, Stacey
Flynn, Jim
Garner, Paul
Hannah, Anne
McCabe, Brian
Murtagh, Laura
Nimmo, Alan
Paterson, Siobhan
Spears, Robert</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</si>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</sst>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5" x14ac:knownFonts="1">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u/>
      <sz val="11"/>
      <color theme="1"/>
      <name val="Aptos Narrow"/>
      <family val="2"/>
      <scheme val="minor"/>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style="thin">
        <color indexed="64"/>
      </top>
      <bottom style="medium">
        <color indexed="64"/>
      </bottom>
      <diagonal/>
    </border>
    <border>
      <left/>
      <right/>
      <top/>
      <bottom style="medium">
        <color indexed="64"/>
      </bottom>
      <diagonal/>
    </border>
  </borders>
  <cellStyleXfs count="1">
    <xf numFmtId="0" fontId="0" fillId="0" borderId="0"/>
  </cellStyleXfs>
  <cellXfs count="37">
    <xf numFmtId="0" fontId="0" fillId="0" borderId="0" xfId="0"/>
    <xf numFmtId="44" fontId="1" fillId="0" borderId="0" xfId="0" applyNumberFormat="1" applyFont="1" applyAlignment="1">
      <alignment horizontal="center"/>
    </xf>
    <xf numFmtId="0" fontId="0" fillId="0" borderId="0" xfId="0" applyAlignment="1">
      <alignment horizontal="center"/>
    </xf>
    <xf numFmtId="44" fontId="0" fillId="0" borderId="0" xfId="0" applyNumberFormat="1" applyAlignment="1">
      <alignment horizontal="center"/>
    </xf>
    <xf numFmtId="0" fontId="1" fillId="0" borderId="0" xfId="0" applyFont="1" applyAlignment="1">
      <alignment horizont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1" xfId="0" applyBorder="1" applyAlignment="1">
      <alignment wrapText="1"/>
    </xf>
    <xf numFmtId="0" fontId="0" fillId="0" borderId="1" xfId="0" applyBorder="1"/>
    <xf numFmtId="0" fontId="0" fillId="0" borderId="1" xfId="0" applyBorder="1" applyAlignment="1">
      <alignment horizontal="center" wrapText="1"/>
    </xf>
    <xf numFmtId="0" fontId="1" fillId="0" borderId="1" xfId="0" applyFont="1" applyBorder="1" applyAlignment="1">
      <alignment horizontal="center" wrapText="1"/>
    </xf>
    <xf numFmtId="0" fontId="1" fillId="0" borderId="2" xfId="0" applyFont="1" applyBorder="1"/>
    <xf numFmtId="44" fontId="1" fillId="0" borderId="2" xfId="0" applyNumberFormat="1" applyFont="1" applyBorder="1" applyAlignment="1">
      <alignment horizontal="center"/>
    </xf>
    <xf numFmtId="0" fontId="0" fillId="0" borderId="0" xfId="0" applyAlignment="1">
      <alignment horizontal="left"/>
    </xf>
    <xf numFmtId="0" fontId="0" fillId="0" borderId="3" xfId="0" applyBorder="1" applyAlignment="1">
      <alignment horizontal="left"/>
    </xf>
    <xf numFmtId="0" fontId="0" fillId="0" borderId="3" xfId="0" applyBorder="1"/>
    <xf numFmtId="44" fontId="0" fillId="0" borderId="3" xfId="0" applyNumberFormat="1" applyBorder="1" applyAlignment="1">
      <alignment horizontal="center"/>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14" fontId="0" fillId="0" borderId="0" xfId="0" applyNumberFormat="1" applyAlignment="1">
      <alignment horizontal="left" vertical="top"/>
    </xf>
    <xf numFmtId="0" fontId="3" fillId="0" borderId="0" xfId="0" applyFont="1" applyAlignment="1">
      <alignment horizontal="left" vertical="top" wrapText="1"/>
    </xf>
    <xf numFmtId="6" fontId="0" fillId="0" borderId="0" xfId="0" applyNumberFormat="1" applyAlignment="1">
      <alignment horizontal="left" vertical="top"/>
    </xf>
    <xf numFmtId="14" fontId="4" fillId="0" borderId="0" xfId="0" applyNumberFormat="1" applyFont="1" applyAlignment="1">
      <alignment horizontal="left" vertical="top"/>
    </xf>
    <xf numFmtId="0" fontId="4" fillId="0" borderId="0" xfId="0" applyFont="1" applyAlignment="1">
      <alignment horizontal="left" vertical="top" wrapText="1"/>
    </xf>
    <xf numFmtId="0" fontId="0" fillId="0" borderId="0" xfId="0" applyAlignment="1">
      <alignment vertical="top"/>
    </xf>
    <xf numFmtId="0" fontId="0" fillId="0" borderId="0" xfId="0" applyAlignment="1">
      <alignment vertical="top" wrapText="1"/>
    </xf>
    <xf numFmtId="44" fontId="0" fillId="0" borderId="0" xfId="0" applyNumberFormat="1" applyAlignment="1">
      <alignment horizontal="center" vertical="top"/>
    </xf>
    <xf numFmtId="44" fontId="1" fillId="0" borderId="0" xfId="0" applyNumberFormat="1" applyFont="1" applyAlignment="1">
      <alignment horizontal="center" vertical="top"/>
    </xf>
    <xf numFmtId="0" fontId="3" fillId="0" borderId="0" xfId="0" applyFont="1" applyAlignment="1">
      <alignment horizontal="left" vertical="top" wrapText="1"/>
    </xf>
    <xf numFmtId="0" fontId="0" fillId="0" borderId="0" xfId="0" applyAlignment="1">
      <alignment horizontal="left" vertical="top" wrapText="1"/>
    </xf>
    <xf numFmtId="14" fontId="0" fillId="0" borderId="0" xfId="0" applyNumberFormat="1" applyFont="1" applyAlignment="1">
      <alignment horizontal="left" vertical="top"/>
    </xf>
    <xf numFmtId="0" fontId="0" fillId="0" borderId="0" xfId="0" applyFont="1" applyAlignment="1">
      <alignment horizontal="left" vertical="top"/>
    </xf>
    <xf numFmtId="49" fontId="0" fillId="0" borderId="0" xfId="0" applyNumberFormat="1" applyAlignment="1">
      <alignment horizontal="left" vertical="top"/>
    </xf>
    <xf numFmtId="0" fontId="0" fillId="0" borderId="0" xfId="0" applyFont="1" applyAlignment="1">
      <alignment horizontal="left" vertical="top" wrapText="1"/>
    </xf>
  </cellXfs>
  <cellStyles count="1">
    <cellStyle name="Normal" xfId="0" builtinId="0"/>
  </cellStyles>
  <dxfs count="14">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19" formatCode="dd/mm/yyyy"/>
      <alignment horizontal="left" vertical="top" textRotation="0" wrapText="0" indent="0" justifyLastLine="0" shrinkToFit="0" readingOrder="0"/>
    </dxf>
    <dxf>
      <font>
        <b val="0"/>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alignment horizontal="left" vertical="top" textRotation="0" wrapText="0" indent="0" justifyLastLine="0" shrinkToFit="0" readingOrder="0"/>
    </dxf>
    <dxf>
      <font>
        <b val="0"/>
      </font>
      <numFmt numFmtId="19" formatCode="dd/mm/yyyy"/>
      <alignment horizontal="left" vertical="top" textRotation="0" wrapText="0" indent="0" justifyLastLine="0" shrinkToFit="0" readingOrder="0"/>
    </dxf>
    <dxf>
      <font>
        <b val="0"/>
      </font>
      <alignment horizontal="left" vertical="top"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5A4FDD-0424-4E43-8EFD-353364F3913E}" name="Table1" displayName="Table1" ref="B8:F10" totalsRowShown="0" headerRowDxfId="13" dataDxfId="0">
  <autoFilter ref="B8:F10" xr:uid="{7C5A4FDD-0424-4E43-8EFD-353364F3913E}"/>
  <sortState xmlns:xlrd2="http://schemas.microsoft.com/office/spreadsheetml/2017/richdata2" ref="B9:F32">
    <sortCondition ref="B8:B32"/>
  </sortState>
  <tableColumns count="5">
    <tableColumn id="1" xr3:uid="{953BB886-5351-4AA1-9251-B26CD98B16A9}" name="DATE" dataDxfId="5"/>
    <tableColumn id="2" xr3:uid="{C6686441-342B-447C-AD1E-4F11CBC12201}" name="TITLE" dataDxfId="4"/>
    <tableColumn id="3" xr3:uid="{ED20A2CE-F731-414B-AE2B-1303D019B87B}" name="COST" dataDxfId="3"/>
    <tableColumn id="5" xr3:uid="{B3B9F812-C82F-4746-A42E-688BBA44590F}" name="NUMBER ATTENDING" dataDxfId="2"/>
    <tableColumn id="4" xr3:uid="{61BA056D-20FB-4631-9B77-8E5EB3E51C96}" name="COUNCILLOR" dataDxfId="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3AE59E-0CB2-490E-A53C-00ABD47014E0}" name="Table15" displayName="Table15" ref="B13:F15" totalsRowShown="0" headerRowDxfId="12" dataDxfId="11">
  <autoFilter ref="B13:F15" xr:uid="{393AE59E-0CB2-490E-A53C-00ABD47014E0}"/>
  <sortState xmlns:xlrd2="http://schemas.microsoft.com/office/spreadsheetml/2017/richdata2" ref="B14:F15">
    <sortCondition ref="F15"/>
  </sortState>
  <tableColumns count="5">
    <tableColumn id="1" xr3:uid="{9377F2F3-25FA-4F3C-B52B-B9B792ADC46A}" name="DATE" dataDxfId="10"/>
    <tableColumn id="2" xr3:uid="{B3331F82-0416-4CB3-B576-F4862871E30A}" name="TITLE" dataDxfId="9"/>
    <tableColumn id="3" xr3:uid="{BD035E02-969D-4AF3-9624-904FB40489B5}" name="COST" dataDxfId="8"/>
    <tableColumn id="5" xr3:uid="{82038054-C250-48FB-A30C-36D39769370E}" name="NUMBER ATTENDING" dataDxfId="7"/>
    <tableColumn id="4" xr3:uid="{D7F00C6F-01D1-41EB-A753-A42C1C746DC2}" name="COUNCILLOR" dataDxfId="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5" dT="2026-05-26T09:31:21.18" personId="{00000000-0000-0000-0000-000000000000}" id="{1D479B12-BF27-4292-B2A0-9EE01446631F}">
    <text>Convenor of Planning Committee until 01 October 2025.</text>
  </threadedComment>
  <threadedComment ref="D24" dT="2026-05-26T09:31:50.69" personId="{00000000-0000-0000-0000-000000000000}" id="{659935AA-4A4C-47F0-A9EE-FFC439E97035}">
    <text>Started as Convenor of Planning Committee on 6 November 2025.</text>
  </threadedComment>
  <threadedComment ref="D29" dT="2026-05-26T09:37:51.71" personId="{00000000-0000-0000-0000-000000000000}" id="{E79E71B4-4BC0-473F-A4E1-6F305419F4A3}">
    <text>Convenor of Central Scotland Valuation Board ended on 30 November 2025.</text>
  </threadedComment>
</ThreadedComments>
</file>

<file path=xl/threadedComments/threadedComment2.xml><?xml version="1.0" encoding="utf-8"?>
<ThreadedComments xmlns="http://schemas.microsoft.com/office/spreadsheetml/2018/threadedcomments" xmlns:x="http://schemas.openxmlformats.org/spreadsheetml/2006/main">
  <threadedComment ref="D25" dT="2025-04-11T10:54:45.61" personId="{00000000-0000-0000-0000-000000000000}" id="{0DFD7372-1BBB-4ABE-9C4A-308D36C6D001}">
    <text>Change from Senior Councillor (3) Leader of the Conservative Group (end date 02/10/2024) to Senior Councillor (2) Convenor of Civic Licensing Committee (start date 03/10/2024).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476F-0044-49AD-9C76-D5447D378793}">
  <dimension ref="A2:N58"/>
  <sheetViews>
    <sheetView showGridLines="0" tabSelected="1" topLeftCell="B3" workbookViewId="0">
      <selection activeCell="M7" sqref="M7"/>
    </sheetView>
  </sheetViews>
  <sheetFormatPr defaultRowHeight="15" x14ac:dyDescent="0.25"/>
  <cols>
    <col min="1" max="1" width="3.7109375" customWidth="1"/>
    <col min="2" max="3" width="15.7109375" customWidth="1"/>
    <col min="4" max="4" width="56" bestFit="1" customWidth="1"/>
    <col min="5" max="12" width="12.7109375" style="2" customWidth="1"/>
    <col min="13" max="14" width="15.7109375" style="2" customWidth="1"/>
  </cols>
  <sheetData>
    <row r="2" spans="1:14" s="5" customFormat="1" ht="15.75" x14ac:dyDescent="0.25">
      <c r="B2" s="6" t="s">
        <v>130</v>
      </c>
      <c r="F2" s="7"/>
      <c r="G2" s="7"/>
      <c r="H2" s="7"/>
      <c r="I2" s="7"/>
      <c r="J2" s="7"/>
      <c r="K2" s="7"/>
      <c r="L2" s="7"/>
      <c r="M2" s="7"/>
      <c r="N2" s="7"/>
    </row>
    <row r="3" spans="1:14" s="5" customFormat="1" ht="15.75" x14ac:dyDescent="0.25">
      <c r="B3" s="5" t="s">
        <v>0</v>
      </c>
      <c r="E3" s="7"/>
      <c r="F3" s="7"/>
      <c r="G3" s="7"/>
      <c r="H3" s="7"/>
      <c r="I3" s="7"/>
      <c r="J3" s="7"/>
      <c r="K3" s="7"/>
      <c r="L3" s="7"/>
      <c r="M3" s="7"/>
      <c r="N3" s="7"/>
    </row>
    <row r="4" spans="1:14" s="5" customFormat="1" ht="15.75" x14ac:dyDescent="0.25">
      <c r="E4" s="7"/>
      <c r="F4" s="7"/>
      <c r="G4" s="7"/>
      <c r="H4" s="7"/>
      <c r="I4" s="7"/>
      <c r="J4" s="7"/>
      <c r="K4" s="7"/>
      <c r="L4" s="7"/>
      <c r="M4" s="7"/>
      <c r="N4" s="7"/>
    </row>
    <row r="5" spans="1:14" ht="110.1" customHeight="1" thickBot="1" x14ac:dyDescent="0.3">
      <c r="B5" s="8" t="s">
        <v>1</v>
      </c>
      <c r="C5" s="9"/>
      <c r="D5" s="8" t="s">
        <v>2</v>
      </c>
      <c r="E5" s="10" t="s">
        <v>3</v>
      </c>
      <c r="F5" s="10" t="s">
        <v>4</v>
      </c>
      <c r="G5" s="10" t="s">
        <v>5</v>
      </c>
      <c r="H5" s="10" t="s">
        <v>6</v>
      </c>
      <c r="I5" s="10" t="s">
        <v>7</v>
      </c>
      <c r="J5" s="10" t="s">
        <v>8</v>
      </c>
      <c r="K5" s="10" t="s">
        <v>9</v>
      </c>
      <c r="L5" s="10" t="s">
        <v>10</v>
      </c>
      <c r="M5" s="10" t="s">
        <v>11</v>
      </c>
      <c r="N5" s="11" t="s">
        <v>12</v>
      </c>
    </row>
    <row r="6" spans="1:14" ht="15.75" thickTop="1" x14ac:dyDescent="0.25">
      <c r="N6" s="4"/>
    </row>
    <row r="7" spans="1:14" x14ac:dyDescent="0.25">
      <c r="A7" s="14">
        <v>1</v>
      </c>
      <c r="B7" t="s">
        <v>13</v>
      </c>
      <c r="C7" t="s">
        <v>14</v>
      </c>
      <c r="D7" t="s">
        <v>15</v>
      </c>
      <c r="E7" s="3">
        <v>25982.04</v>
      </c>
      <c r="F7" s="3">
        <v>0</v>
      </c>
      <c r="G7" s="3">
        <v>0</v>
      </c>
      <c r="H7" s="3">
        <v>0</v>
      </c>
      <c r="I7" s="3">
        <v>0</v>
      </c>
      <c r="J7" s="3">
        <v>0</v>
      </c>
      <c r="K7" s="3">
        <v>0</v>
      </c>
      <c r="L7" s="3">
        <v>0</v>
      </c>
      <c r="M7" s="3">
        <f t="shared" ref="M7:M36" si="0">SUM(F7:L7)</f>
        <v>0</v>
      </c>
      <c r="N7" s="1">
        <f t="shared" ref="N7:N36" si="1">E7+M7</f>
        <v>25982.04</v>
      </c>
    </row>
    <row r="8" spans="1:14" x14ac:dyDescent="0.25">
      <c r="A8" s="14">
        <v>2</v>
      </c>
      <c r="B8" t="s">
        <v>16</v>
      </c>
      <c r="C8" t="s">
        <v>17</v>
      </c>
      <c r="D8" t="s">
        <v>15</v>
      </c>
      <c r="E8" s="3">
        <v>25982.04</v>
      </c>
      <c r="F8" s="3">
        <v>0</v>
      </c>
      <c r="G8" s="3">
        <v>0</v>
      </c>
      <c r="H8" s="3">
        <v>0</v>
      </c>
      <c r="I8" s="3">
        <v>0</v>
      </c>
      <c r="J8" s="3">
        <v>0</v>
      </c>
      <c r="K8" s="3">
        <v>0</v>
      </c>
      <c r="L8" s="3">
        <v>0</v>
      </c>
      <c r="M8" s="3">
        <f t="shared" ref="M8" si="2">SUM(F8:L8)</f>
        <v>0</v>
      </c>
      <c r="N8" s="1">
        <f t="shared" si="1"/>
        <v>25982.04</v>
      </c>
    </row>
    <row r="9" spans="1:14" x14ac:dyDescent="0.25">
      <c r="A9" s="14">
        <v>3</v>
      </c>
      <c r="B9" t="s">
        <v>18</v>
      </c>
      <c r="C9" t="s">
        <v>19</v>
      </c>
      <c r="D9" t="s">
        <v>15</v>
      </c>
      <c r="E9" s="3">
        <v>25982.04</v>
      </c>
      <c r="F9" s="3">
        <v>89.1</v>
      </c>
      <c r="G9" s="3">
        <v>0</v>
      </c>
      <c r="H9" s="3">
        <v>0</v>
      </c>
      <c r="I9" s="3">
        <v>0</v>
      </c>
      <c r="J9" s="3">
        <v>0</v>
      </c>
      <c r="K9" s="3">
        <v>0</v>
      </c>
      <c r="L9" s="3">
        <v>0</v>
      </c>
      <c r="M9" s="3">
        <f t="shared" si="0"/>
        <v>89.1</v>
      </c>
      <c r="N9" s="1">
        <f t="shared" si="1"/>
        <v>26071.14</v>
      </c>
    </row>
    <row r="10" spans="1:14" s="27" customFormat="1" ht="30" x14ac:dyDescent="0.25">
      <c r="A10" s="19">
        <v>4</v>
      </c>
      <c r="B10" s="27" t="s">
        <v>21</v>
      </c>
      <c r="C10" s="27" t="s">
        <v>14</v>
      </c>
      <c r="D10" s="28" t="s">
        <v>120</v>
      </c>
      <c r="E10" s="29">
        <v>28542.959999999999</v>
      </c>
      <c r="F10" s="29">
        <v>0</v>
      </c>
      <c r="G10" s="29">
        <v>0</v>
      </c>
      <c r="H10" s="29">
        <v>0</v>
      </c>
      <c r="I10" s="29">
        <v>0</v>
      </c>
      <c r="J10" s="29">
        <v>0</v>
      </c>
      <c r="K10" s="29">
        <v>0</v>
      </c>
      <c r="L10" s="29">
        <v>0</v>
      </c>
      <c r="M10" s="29">
        <f t="shared" si="0"/>
        <v>0</v>
      </c>
      <c r="N10" s="30">
        <f t="shared" si="1"/>
        <v>28542.959999999999</v>
      </c>
    </row>
    <row r="11" spans="1:14" x14ac:dyDescent="0.25">
      <c r="A11" s="14">
        <v>5</v>
      </c>
      <c r="B11" t="s">
        <v>22</v>
      </c>
      <c r="C11" t="s">
        <v>23</v>
      </c>
      <c r="D11" t="s">
        <v>24</v>
      </c>
      <c r="E11" s="3">
        <v>28542.959999999999</v>
      </c>
      <c r="F11" s="3">
        <v>40.049999999999997</v>
      </c>
      <c r="G11" s="3">
        <v>0</v>
      </c>
      <c r="H11" s="3">
        <v>155.85</v>
      </c>
      <c r="I11" s="3">
        <v>0</v>
      </c>
      <c r="J11" s="3">
        <v>0</v>
      </c>
      <c r="K11" s="3">
        <v>301.52</v>
      </c>
      <c r="L11" s="3">
        <v>0</v>
      </c>
      <c r="M11" s="3">
        <f t="shared" si="0"/>
        <v>497.41999999999996</v>
      </c>
      <c r="N11" s="1">
        <f t="shared" si="1"/>
        <v>29040.379999999997</v>
      </c>
    </row>
    <row r="12" spans="1:14" x14ac:dyDescent="0.25">
      <c r="A12" s="14">
        <v>6</v>
      </c>
      <c r="B12" t="s">
        <v>25</v>
      </c>
      <c r="C12" t="s">
        <v>26</v>
      </c>
      <c r="D12" t="s">
        <v>27</v>
      </c>
      <c r="E12" s="3">
        <v>37548</v>
      </c>
      <c r="F12" s="3">
        <v>155.69999999999999</v>
      </c>
      <c r="G12" s="3">
        <v>0</v>
      </c>
      <c r="H12" s="3">
        <v>8</v>
      </c>
      <c r="I12" s="3">
        <v>0</v>
      </c>
      <c r="J12" s="3">
        <v>0</v>
      </c>
      <c r="K12" s="3">
        <v>211.25</v>
      </c>
      <c r="L12" s="3">
        <v>0</v>
      </c>
      <c r="M12" s="3">
        <f t="shared" si="0"/>
        <v>374.95</v>
      </c>
      <c r="N12" s="1">
        <f t="shared" si="1"/>
        <v>37922.949999999997</v>
      </c>
    </row>
    <row r="13" spans="1:14" x14ac:dyDescent="0.25">
      <c r="A13" s="14">
        <v>7</v>
      </c>
      <c r="B13" t="s">
        <v>28</v>
      </c>
      <c r="C13" t="s">
        <v>29</v>
      </c>
      <c r="D13" t="s">
        <v>30</v>
      </c>
      <c r="E13" s="3">
        <v>34049.040000000001</v>
      </c>
      <c r="F13" s="3">
        <v>0</v>
      </c>
      <c r="G13" s="3">
        <v>0</v>
      </c>
      <c r="H13" s="3">
        <v>0</v>
      </c>
      <c r="I13" s="3">
        <v>0</v>
      </c>
      <c r="J13" s="3">
        <v>0</v>
      </c>
      <c r="K13" s="3">
        <v>0</v>
      </c>
      <c r="L13" s="3">
        <v>0</v>
      </c>
      <c r="M13" s="3">
        <f t="shared" si="0"/>
        <v>0</v>
      </c>
      <c r="N13" s="1">
        <f t="shared" si="1"/>
        <v>34049.040000000001</v>
      </c>
    </row>
    <row r="14" spans="1:14" x14ac:dyDescent="0.25">
      <c r="A14" s="14">
        <v>8</v>
      </c>
      <c r="B14" t="s">
        <v>31</v>
      </c>
      <c r="C14" t="s">
        <v>32</v>
      </c>
      <c r="D14" t="s">
        <v>20</v>
      </c>
      <c r="E14" s="3">
        <v>25982.04</v>
      </c>
      <c r="F14" s="3">
        <v>0</v>
      </c>
      <c r="G14" s="3">
        <v>0</v>
      </c>
      <c r="H14" s="3">
        <v>0</v>
      </c>
      <c r="I14" s="3">
        <v>0</v>
      </c>
      <c r="J14" s="3">
        <v>0</v>
      </c>
      <c r="K14" s="3">
        <v>0</v>
      </c>
      <c r="L14" s="3">
        <v>0</v>
      </c>
      <c r="M14" s="3">
        <f t="shared" si="0"/>
        <v>0</v>
      </c>
      <c r="N14" s="1">
        <f t="shared" si="1"/>
        <v>25982.04</v>
      </c>
    </row>
    <row r="15" spans="1:14" x14ac:dyDescent="0.25">
      <c r="A15" s="14">
        <v>9</v>
      </c>
      <c r="B15" t="s">
        <v>33</v>
      </c>
      <c r="C15" t="s">
        <v>34</v>
      </c>
      <c r="D15" t="s">
        <v>20</v>
      </c>
      <c r="E15" s="3">
        <f>15341.54+12921.17</f>
        <v>28262.71</v>
      </c>
      <c r="F15" s="3">
        <v>0</v>
      </c>
      <c r="G15" s="3">
        <v>0</v>
      </c>
      <c r="H15" s="3">
        <v>0</v>
      </c>
      <c r="I15" s="3">
        <v>0</v>
      </c>
      <c r="J15" s="3">
        <v>0</v>
      </c>
      <c r="K15" s="3">
        <v>0</v>
      </c>
      <c r="L15" s="3">
        <v>0</v>
      </c>
      <c r="M15" s="3">
        <f t="shared" si="0"/>
        <v>0</v>
      </c>
      <c r="N15" s="1">
        <f t="shared" si="1"/>
        <v>28262.71</v>
      </c>
    </row>
    <row r="16" spans="1:14" x14ac:dyDescent="0.25">
      <c r="A16" s="14">
        <v>10</v>
      </c>
      <c r="B16" t="s">
        <v>36</v>
      </c>
      <c r="C16" t="s">
        <v>37</v>
      </c>
      <c r="D16" t="s">
        <v>15</v>
      </c>
      <c r="E16" s="3">
        <v>25982.04</v>
      </c>
      <c r="F16" s="3">
        <v>0</v>
      </c>
      <c r="G16" s="3">
        <v>0</v>
      </c>
      <c r="H16" s="3">
        <v>0</v>
      </c>
      <c r="I16" s="3">
        <v>0</v>
      </c>
      <c r="J16" s="3">
        <v>0</v>
      </c>
      <c r="K16" s="3">
        <v>0</v>
      </c>
      <c r="L16" s="3">
        <v>0</v>
      </c>
      <c r="M16" s="3">
        <f t="shared" si="0"/>
        <v>0</v>
      </c>
      <c r="N16" s="1">
        <f t="shared" si="1"/>
        <v>25982.04</v>
      </c>
    </row>
    <row r="17" spans="1:14" x14ac:dyDescent="0.25">
      <c r="A17" s="14">
        <v>11</v>
      </c>
      <c r="B17" t="s">
        <v>38</v>
      </c>
      <c r="C17" t="s">
        <v>39</v>
      </c>
      <c r="D17" t="s">
        <v>40</v>
      </c>
      <c r="E17" s="3">
        <v>34049.040000000001</v>
      </c>
      <c r="F17" s="3">
        <v>0</v>
      </c>
      <c r="G17" s="3">
        <v>0</v>
      </c>
      <c r="H17" s="3">
        <v>0</v>
      </c>
      <c r="I17" s="3">
        <v>0</v>
      </c>
      <c r="J17" s="3">
        <v>0</v>
      </c>
      <c r="K17" s="3">
        <v>0</v>
      </c>
      <c r="L17" s="3">
        <v>0</v>
      </c>
      <c r="M17" s="3">
        <f t="shared" si="0"/>
        <v>0</v>
      </c>
      <c r="N17" s="1">
        <f t="shared" si="1"/>
        <v>34049.040000000001</v>
      </c>
    </row>
    <row r="18" spans="1:14" x14ac:dyDescent="0.25">
      <c r="A18" s="14">
        <v>12</v>
      </c>
      <c r="B18" t="s">
        <v>41</v>
      </c>
      <c r="C18" t="s">
        <v>42</v>
      </c>
      <c r="D18" t="s">
        <v>43</v>
      </c>
      <c r="E18" s="3">
        <v>34049.040000000001</v>
      </c>
      <c r="F18" s="3">
        <v>0</v>
      </c>
      <c r="G18" s="3">
        <v>0</v>
      </c>
      <c r="H18" s="3">
        <v>0</v>
      </c>
      <c r="I18" s="3">
        <v>0</v>
      </c>
      <c r="J18" s="3">
        <v>0</v>
      </c>
      <c r="K18" s="3">
        <v>0</v>
      </c>
      <c r="L18" s="3">
        <v>0</v>
      </c>
      <c r="M18" s="3">
        <f t="shared" si="0"/>
        <v>0</v>
      </c>
      <c r="N18" s="1">
        <f t="shared" si="1"/>
        <v>34049.040000000001</v>
      </c>
    </row>
    <row r="19" spans="1:14" x14ac:dyDescent="0.25">
      <c r="A19" s="14">
        <v>13</v>
      </c>
      <c r="B19" t="s">
        <v>44</v>
      </c>
      <c r="C19" t="s">
        <v>45</v>
      </c>
      <c r="D19" t="s">
        <v>46</v>
      </c>
      <c r="E19" s="3">
        <v>34049.040000000001</v>
      </c>
      <c r="F19" s="3">
        <v>0</v>
      </c>
      <c r="G19" s="3">
        <v>0</v>
      </c>
      <c r="H19" s="3">
        <v>0</v>
      </c>
      <c r="I19" s="3">
        <v>0</v>
      </c>
      <c r="J19" s="3">
        <v>0</v>
      </c>
      <c r="K19" s="3">
        <v>0</v>
      </c>
      <c r="L19" s="3">
        <v>0</v>
      </c>
      <c r="M19" s="3">
        <f t="shared" si="0"/>
        <v>0</v>
      </c>
      <c r="N19" s="1">
        <f t="shared" si="1"/>
        <v>34049.040000000001</v>
      </c>
    </row>
    <row r="20" spans="1:14" x14ac:dyDescent="0.25">
      <c r="A20" s="14">
        <v>14</v>
      </c>
      <c r="B20" t="s">
        <v>47</v>
      </c>
      <c r="C20" t="s">
        <v>48</v>
      </c>
      <c r="D20" t="s">
        <v>15</v>
      </c>
      <c r="E20" s="3">
        <v>25982.04</v>
      </c>
      <c r="F20" s="3">
        <v>339.3</v>
      </c>
      <c r="G20" s="3">
        <v>0</v>
      </c>
      <c r="H20" s="3">
        <v>0</v>
      </c>
      <c r="I20" s="3">
        <v>0</v>
      </c>
      <c r="J20" s="3">
        <v>0</v>
      </c>
      <c r="K20" s="3">
        <v>325.19</v>
      </c>
      <c r="L20" s="3">
        <v>0</v>
      </c>
      <c r="M20" s="3">
        <f t="shared" si="0"/>
        <v>664.49</v>
      </c>
      <c r="N20" s="1">
        <f t="shared" si="1"/>
        <v>26646.530000000002</v>
      </c>
    </row>
    <row r="21" spans="1:14" x14ac:dyDescent="0.25">
      <c r="A21" s="14">
        <v>15</v>
      </c>
      <c r="B21" t="s">
        <v>49</v>
      </c>
      <c r="C21" t="s">
        <v>50</v>
      </c>
      <c r="D21" t="s">
        <v>15</v>
      </c>
      <c r="E21" s="3">
        <v>25982.04</v>
      </c>
      <c r="F21" s="3">
        <v>0</v>
      </c>
      <c r="G21" s="3">
        <v>0</v>
      </c>
      <c r="H21" s="3">
        <v>0</v>
      </c>
      <c r="I21" s="3">
        <v>0</v>
      </c>
      <c r="J21" s="3">
        <v>0</v>
      </c>
      <c r="K21" s="3">
        <v>0</v>
      </c>
      <c r="L21" s="3">
        <v>0</v>
      </c>
      <c r="M21" s="3">
        <f t="shared" si="0"/>
        <v>0</v>
      </c>
      <c r="N21" s="1">
        <f t="shared" si="1"/>
        <v>25982.04</v>
      </c>
    </row>
    <row r="22" spans="1:14" x14ac:dyDescent="0.25">
      <c r="A22" s="14">
        <v>16</v>
      </c>
      <c r="B22" t="s">
        <v>51</v>
      </c>
      <c r="C22" t="s">
        <v>52</v>
      </c>
      <c r="D22" t="s">
        <v>53</v>
      </c>
      <c r="E22" s="3">
        <v>34049.040000000001</v>
      </c>
      <c r="F22" s="3">
        <v>0</v>
      </c>
      <c r="G22" s="3">
        <v>0</v>
      </c>
      <c r="H22" s="3">
        <v>0</v>
      </c>
      <c r="I22" s="3">
        <v>0</v>
      </c>
      <c r="J22" s="3">
        <v>0</v>
      </c>
      <c r="K22" s="3">
        <v>0</v>
      </c>
      <c r="L22" s="3">
        <v>0</v>
      </c>
      <c r="M22" s="3">
        <f t="shared" si="0"/>
        <v>0</v>
      </c>
      <c r="N22" s="1">
        <f t="shared" si="1"/>
        <v>34049.040000000001</v>
      </c>
    </row>
    <row r="23" spans="1:14" x14ac:dyDescent="0.25">
      <c r="A23" s="14">
        <v>17</v>
      </c>
      <c r="B23" t="s">
        <v>54</v>
      </c>
      <c r="C23" t="s">
        <v>55</v>
      </c>
      <c r="D23" t="s">
        <v>56</v>
      </c>
      <c r="E23" s="3">
        <v>30519</v>
      </c>
      <c r="F23" s="3">
        <v>0</v>
      </c>
      <c r="G23" s="3">
        <v>0</v>
      </c>
      <c r="H23" s="3">
        <v>0</v>
      </c>
      <c r="I23" s="3">
        <v>0</v>
      </c>
      <c r="J23" s="3">
        <v>0</v>
      </c>
      <c r="K23" s="3">
        <v>0</v>
      </c>
      <c r="L23" s="3">
        <v>0</v>
      </c>
      <c r="M23" s="3">
        <f t="shared" si="0"/>
        <v>0</v>
      </c>
      <c r="N23" s="1">
        <f t="shared" si="1"/>
        <v>30519</v>
      </c>
    </row>
    <row r="24" spans="1:14" x14ac:dyDescent="0.25">
      <c r="A24" s="14">
        <v>18</v>
      </c>
      <c r="B24" t="s">
        <v>57</v>
      </c>
      <c r="C24" t="s">
        <v>58</v>
      </c>
      <c r="D24" t="s">
        <v>35</v>
      </c>
      <c r="E24" s="3">
        <f>12292.38+15517.05</f>
        <v>27809.43</v>
      </c>
      <c r="F24" s="3">
        <v>0</v>
      </c>
      <c r="G24" s="3">
        <v>0</v>
      </c>
      <c r="H24" s="3">
        <v>0</v>
      </c>
      <c r="I24" s="3">
        <v>0</v>
      </c>
      <c r="J24" s="3">
        <v>0</v>
      </c>
      <c r="K24" s="3">
        <v>0</v>
      </c>
      <c r="L24" s="3">
        <v>0</v>
      </c>
      <c r="M24" s="3">
        <f t="shared" si="0"/>
        <v>0</v>
      </c>
      <c r="N24" s="1">
        <f t="shared" si="1"/>
        <v>27809.43</v>
      </c>
    </row>
    <row r="25" spans="1:14" x14ac:dyDescent="0.25">
      <c r="A25" s="14">
        <v>19</v>
      </c>
      <c r="B25" t="s">
        <v>59</v>
      </c>
      <c r="C25" t="s">
        <v>37</v>
      </c>
      <c r="D25" t="s">
        <v>60</v>
      </c>
      <c r="E25" s="3">
        <v>30519</v>
      </c>
      <c r="F25" s="3">
        <v>0</v>
      </c>
      <c r="G25" s="3">
        <v>0</v>
      </c>
      <c r="H25" s="3">
        <v>0</v>
      </c>
      <c r="I25" s="3">
        <v>0</v>
      </c>
      <c r="J25" s="3">
        <v>0</v>
      </c>
      <c r="K25" s="3">
        <v>0</v>
      </c>
      <c r="L25" s="3">
        <v>0</v>
      </c>
      <c r="M25" s="3">
        <f t="shared" si="0"/>
        <v>0</v>
      </c>
      <c r="N25" s="1">
        <f t="shared" si="1"/>
        <v>30519</v>
      </c>
    </row>
    <row r="26" spans="1:14" x14ac:dyDescent="0.25">
      <c r="A26" s="14">
        <v>20</v>
      </c>
      <c r="B26" t="s">
        <v>61</v>
      </c>
      <c r="C26" t="s">
        <v>62</v>
      </c>
      <c r="D26" t="s">
        <v>15</v>
      </c>
      <c r="E26" s="3">
        <v>25982.04</v>
      </c>
      <c r="F26" s="3">
        <v>633.15</v>
      </c>
      <c r="G26" s="3">
        <v>0</v>
      </c>
      <c r="H26" s="3">
        <v>0</v>
      </c>
      <c r="I26" s="3">
        <v>0</v>
      </c>
      <c r="J26" s="3">
        <v>0</v>
      </c>
      <c r="K26" s="3">
        <v>0</v>
      </c>
      <c r="L26" s="3">
        <v>0</v>
      </c>
      <c r="M26" s="3">
        <f t="shared" si="0"/>
        <v>633.15</v>
      </c>
      <c r="N26" s="1">
        <f t="shared" si="1"/>
        <v>26615.190000000002</v>
      </c>
    </row>
    <row r="27" spans="1:14" x14ac:dyDescent="0.25">
      <c r="A27" s="14">
        <v>21</v>
      </c>
      <c r="B27" t="s">
        <v>63</v>
      </c>
      <c r="C27" t="s">
        <v>64</v>
      </c>
      <c r="D27" t="s">
        <v>65</v>
      </c>
      <c r="E27" s="3">
        <v>50063.040000000001</v>
      </c>
      <c r="F27" s="3">
        <v>63.9</v>
      </c>
      <c r="G27" s="3">
        <v>0</v>
      </c>
      <c r="H27" s="3">
        <v>92.4</v>
      </c>
      <c r="I27" s="3">
        <v>0</v>
      </c>
      <c r="J27" s="3">
        <v>0</v>
      </c>
      <c r="K27" s="3">
        <v>0</v>
      </c>
      <c r="L27" s="3">
        <v>0</v>
      </c>
      <c r="M27" s="3">
        <f t="shared" si="0"/>
        <v>156.30000000000001</v>
      </c>
      <c r="N27" s="1">
        <f t="shared" si="1"/>
        <v>50219.340000000004</v>
      </c>
    </row>
    <row r="28" spans="1:14" x14ac:dyDescent="0.25">
      <c r="A28" s="14">
        <v>22</v>
      </c>
      <c r="B28" t="s">
        <v>66</v>
      </c>
      <c r="C28" t="s">
        <v>67</v>
      </c>
      <c r="D28" t="s">
        <v>20</v>
      </c>
      <c r="E28" s="3">
        <v>25982.04</v>
      </c>
      <c r="F28" s="3">
        <v>0</v>
      </c>
      <c r="G28" s="3">
        <v>0</v>
      </c>
      <c r="H28" s="3">
        <v>0</v>
      </c>
      <c r="I28" s="3">
        <v>0</v>
      </c>
      <c r="J28" s="3">
        <v>0</v>
      </c>
      <c r="K28" s="3">
        <v>0</v>
      </c>
      <c r="L28" s="3">
        <v>0</v>
      </c>
      <c r="M28" s="3">
        <f t="shared" si="0"/>
        <v>0</v>
      </c>
      <c r="N28" s="1">
        <f t="shared" si="1"/>
        <v>25982.04</v>
      </c>
    </row>
    <row r="29" spans="1:14" x14ac:dyDescent="0.25">
      <c r="A29" s="14">
        <v>23</v>
      </c>
      <c r="B29" t="s">
        <v>68</v>
      </c>
      <c r="C29" t="s">
        <v>69</v>
      </c>
      <c r="D29" t="s">
        <v>20</v>
      </c>
      <c r="E29" s="3">
        <f>19562.89+7962.24</f>
        <v>27525.129999999997</v>
      </c>
      <c r="F29" s="3">
        <v>0</v>
      </c>
      <c r="G29" s="3">
        <v>0</v>
      </c>
      <c r="H29" s="3">
        <v>0</v>
      </c>
      <c r="I29" s="3">
        <v>0</v>
      </c>
      <c r="J29" s="3">
        <v>0</v>
      </c>
      <c r="K29" s="3">
        <v>212.72</v>
      </c>
      <c r="L29" s="3">
        <v>0</v>
      </c>
      <c r="M29" s="3">
        <f t="shared" si="0"/>
        <v>212.72</v>
      </c>
      <c r="N29" s="1">
        <f t="shared" si="1"/>
        <v>27737.85</v>
      </c>
    </row>
    <row r="30" spans="1:14" x14ac:dyDescent="0.25">
      <c r="A30" s="14">
        <v>24</v>
      </c>
      <c r="B30" t="s">
        <v>70</v>
      </c>
      <c r="C30" t="s">
        <v>71</v>
      </c>
      <c r="D30" t="s">
        <v>15</v>
      </c>
      <c r="E30" s="3">
        <v>25982.04</v>
      </c>
      <c r="F30" s="3">
        <v>0</v>
      </c>
      <c r="G30" s="3">
        <v>0</v>
      </c>
      <c r="H30" s="3">
        <v>0</v>
      </c>
      <c r="I30" s="3">
        <v>0</v>
      </c>
      <c r="J30" s="3">
        <v>0</v>
      </c>
      <c r="K30" s="3">
        <v>0</v>
      </c>
      <c r="L30" s="3">
        <v>0</v>
      </c>
      <c r="M30" s="3">
        <f t="shared" si="0"/>
        <v>0</v>
      </c>
      <c r="N30" s="1">
        <f t="shared" si="1"/>
        <v>25982.04</v>
      </c>
    </row>
    <row r="31" spans="1:14" x14ac:dyDescent="0.25">
      <c r="A31" s="14">
        <v>25</v>
      </c>
      <c r="B31" t="s">
        <v>72</v>
      </c>
      <c r="C31" t="s">
        <v>73</v>
      </c>
      <c r="D31" t="s">
        <v>15</v>
      </c>
      <c r="E31" s="3">
        <v>25982.04</v>
      </c>
      <c r="F31" s="3">
        <v>0</v>
      </c>
      <c r="G31" s="3">
        <v>0</v>
      </c>
      <c r="H31" s="3">
        <v>0</v>
      </c>
      <c r="I31" s="3">
        <v>0</v>
      </c>
      <c r="J31" s="3">
        <v>0</v>
      </c>
      <c r="K31" s="3">
        <v>0</v>
      </c>
      <c r="L31" s="3">
        <v>0</v>
      </c>
      <c r="M31" s="3">
        <f t="shared" si="0"/>
        <v>0</v>
      </c>
      <c r="N31" s="1">
        <f t="shared" si="1"/>
        <v>25982.04</v>
      </c>
    </row>
    <row r="32" spans="1:14" x14ac:dyDescent="0.25">
      <c r="A32" s="14">
        <v>26</v>
      </c>
      <c r="B32" t="s">
        <v>74</v>
      </c>
      <c r="C32" t="s">
        <v>75</v>
      </c>
      <c r="D32" t="s">
        <v>15</v>
      </c>
      <c r="E32" s="3">
        <v>25982.04</v>
      </c>
      <c r="F32" s="3">
        <v>0</v>
      </c>
      <c r="G32" s="3">
        <v>0</v>
      </c>
      <c r="H32" s="3">
        <v>0</v>
      </c>
      <c r="I32" s="3">
        <v>0</v>
      </c>
      <c r="J32" s="3">
        <v>0</v>
      </c>
      <c r="K32" s="3">
        <v>0</v>
      </c>
      <c r="L32" s="3">
        <v>0</v>
      </c>
      <c r="M32" s="3">
        <f t="shared" si="0"/>
        <v>0</v>
      </c>
      <c r="N32" s="1">
        <f t="shared" si="1"/>
        <v>25982.04</v>
      </c>
    </row>
    <row r="33" spans="1:14" x14ac:dyDescent="0.25">
      <c r="A33" s="14">
        <v>27</v>
      </c>
      <c r="B33" t="s">
        <v>76</v>
      </c>
      <c r="C33" t="s">
        <v>77</v>
      </c>
      <c r="D33" t="s">
        <v>15</v>
      </c>
      <c r="E33" s="3">
        <v>25982.04</v>
      </c>
      <c r="F33" s="3">
        <v>0</v>
      </c>
      <c r="G33" s="3">
        <v>0</v>
      </c>
      <c r="H33" s="3">
        <v>0</v>
      </c>
      <c r="I33" s="3">
        <v>0</v>
      </c>
      <c r="J33" s="3">
        <v>0</v>
      </c>
      <c r="K33" s="3">
        <v>0</v>
      </c>
      <c r="L33" s="3">
        <v>0</v>
      </c>
      <c r="M33" s="3">
        <f t="shared" si="0"/>
        <v>0</v>
      </c>
      <c r="N33" s="1">
        <f t="shared" si="1"/>
        <v>25982.04</v>
      </c>
    </row>
    <row r="34" spans="1:14" x14ac:dyDescent="0.25">
      <c r="A34" s="14">
        <v>28</v>
      </c>
      <c r="B34" t="s">
        <v>78</v>
      </c>
      <c r="C34" t="s">
        <v>48</v>
      </c>
      <c r="D34" t="s">
        <v>15</v>
      </c>
      <c r="E34" s="3">
        <v>25982.04</v>
      </c>
      <c r="F34" s="3">
        <v>0</v>
      </c>
      <c r="G34" s="3">
        <v>0</v>
      </c>
      <c r="H34" s="3">
        <v>0</v>
      </c>
      <c r="I34" s="3">
        <v>0</v>
      </c>
      <c r="J34" s="3">
        <v>0</v>
      </c>
      <c r="K34" s="3">
        <v>0</v>
      </c>
      <c r="L34" s="3">
        <v>0</v>
      </c>
      <c r="M34" s="3">
        <f t="shared" si="0"/>
        <v>0</v>
      </c>
      <c r="N34" s="1">
        <f t="shared" si="1"/>
        <v>25982.04</v>
      </c>
    </row>
    <row r="35" spans="1:14" x14ac:dyDescent="0.25">
      <c r="A35" s="14">
        <v>29</v>
      </c>
      <c r="B35" t="s">
        <v>79</v>
      </c>
      <c r="C35" t="s">
        <v>80</v>
      </c>
      <c r="D35" t="s">
        <v>81</v>
      </c>
      <c r="E35" s="3">
        <v>34049.040000000001</v>
      </c>
      <c r="F35" s="3">
        <v>0</v>
      </c>
      <c r="G35" s="3">
        <v>0</v>
      </c>
      <c r="H35" s="3">
        <v>0</v>
      </c>
      <c r="I35" s="3">
        <v>0</v>
      </c>
      <c r="J35" s="3">
        <v>0</v>
      </c>
      <c r="K35" s="3">
        <v>0</v>
      </c>
      <c r="L35" s="3">
        <v>0</v>
      </c>
      <c r="M35" s="3">
        <f t="shared" si="0"/>
        <v>0</v>
      </c>
      <c r="N35" s="1">
        <f t="shared" si="1"/>
        <v>34049.040000000001</v>
      </c>
    </row>
    <row r="36" spans="1:14" x14ac:dyDescent="0.25">
      <c r="A36" s="14">
        <v>30</v>
      </c>
      <c r="B36" t="s">
        <v>82</v>
      </c>
      <c r="C36" t="s">
        <v>26</v>
      </c>
      <c r="D36" t="s">
        <v>15</v>
      </c>
      <c r="E36" s="3">
        <v>25982.04</v>
      </c>
      <c r="F36" s="3">
        <v>0</v>
      </c>
      <c r="G36" s="3">
        <v>0</v>
      </c>
      <c r="H36" s="3">
        <v>0</v>
      </c>
      <c r="I36" s="3">
        <v>0</v>
      </c>
      <c r="J36" s="3">
        <v>0</v>
      </c>
      <c r="K36" s="3">
        <v>0</v>
      </c>
      <c r="L36" s="3">
        <v>0</v>
      </c>
      <c r="M36" s="3">
        <f t="shared" si="0"/>
        <v>0</v>
      </c>
      <c r="N36" s="1">
        <f t="shared" si="1"/>
        <v>25982.04</v>
      </c>
    </row>
    <row r="37" spans="1:14" x14ac:dyDescent="0.25">
      <c r="N37" s="4"/>
    </row>
    <row r="38" spans="1:14" ht="15.75" thickBot="1" x14ac:dyDescent="0.3">
      <c r="B38" s="12" t="s">
        <v>83</v>
      </c>
      <c r="C38" s="12"/>
      <c r="D38" s="12"/>
      <c r="E38" s="13">
        <f t="shared" ref="E38:N38" si="3">SUM(E7:E36)</f>
        <v>883357.0700000003</v>
      </c>
      <c r="F38" s="13">
        <f t="shared" si="3"/>
        <v>1321.2</v>
      </c>
      <c r="G38" s="13">
        <f t="shared" si="3"/>
        <v>0</v>
      </c>
      <c r="H38" s="13">
        <f t="shared" si="3"/>
        <v>256.25</v>
      </c>
      <c r="I38" s="13">
        <f t="shared" si="3"/>
        <v>0</v>
      </c>
      <c r="J38" s="13">
        <f t="shared" si="3"/>
        <v>0</v>
      </c>
      <c r="K38" s="13">
        <f t="shared" si="3"/>
        <v>1050.68</v>
      </c>
      <c r="L38" s="13">
        <f t="shared" si="3"/>
        <v>0</v>
      </c>
      <c r="M38" s="13">
        <f t="shared" si="3"/>
        <v>2628.13</v>
      </c>
      <c r="N38" s="13">
        <f t="shared" si="3"/>
        <v>885985.20000000019</v>
      </c>
    </row>
    <row r="40" spans="1:14" x14ac:dyDescent="0.25">
      <c r="B40" t="s">
        <v>84</v>
      </c>
    </row>
    <row r="41" spans="1:14" x14ac:dyDescent="0.25">
      <c r="B41" t="s">
        <v>85</v>
      </c>
    </row>
    <row r="42" spans="1:14" x14ac:dyDescent="0.25">
      <c r="B42" s="2" t="s">
        <v>86</v>
      </c>
      <c r="C42" t="s">
        <v>87</v>
      </c>
    </row>
    <row r="43" spans="1:14" x14ac:dyDescent="0.25">
      <c r="B43" s="2" t="s">
        <v>86</v>
      </c>
      <c r="C43" t="s">
        <v>88</v>
      </c>
    </row>
    <row r="44" spans="1:14" x14ac:dyDescent="0.25">
      <c r="B44" s="2" t="s">
        <v>86</v>
      </c>
      <c r="C44" t="s">
        <v>89</v>
      </c>
    </row>
    <row r="45" spans="1:14" x14ac:dyDescent="0.25">
      <c r="B45" s="2" t="s">
        <v>86</v>
      </c>
      <c r="C45" t="s">
        <v>90</v>
      </c>
    </row>
    <row r="46" spans="1:14" x14ac:dyDescent="0.25">
      <c r="C46" t="s">
        <v>91</v>
      </c>
    </row>
    <row r="47" spans="1:14" x14ac:dyDescent="0.25">
      <c r="C47" t="s">
        <v>92</v>
      </c>
    </row>
    <row r="48" spans="1:14" x14ac:dyDescent="0.25">
      <c r="C48" t="s">
        <v>93</v>
      </c>
    </row>
    <row r="49" spans="2:3" x14ac:dyDescent="0.25">
      <c r="B49" t="s">
        <v>94</v>
      </c>
    </row>
    <row r="50" spans="2:3" x14ac:dyDescent="0.25">
      <c r="B50" t="s">
        <v>95</v>
      </c>
    </row>
    <row r="51" spans="2:3" x14ac:dyDescent="0.25">
      <c r="C51" t="s">
        <v>96</v>
      </c>
    </row>
    <row r="52" spans="2:3" x14ac:dyDescent="0.25">
      <c r="C52" t="s">
        <v>97</v>
      </c>
    </row>
    <row r="53" spans="2:3" x14ac:dyDescent="0.25">
      <c r="C53" t="s">
        <v>98</v>
      </c>
    </row>
    <row r="54" spans="2:3" x14ac:dyDescent="0.25">
      <c r="C54" t="s">
        <v>99</v>
      </c>
    </row>
    <row r="55" spans="2:3" x14ac:dyDescent="0.25">
      <c r="C55" t="s">
        <v>100</v>
      </c>
    </row>
    <row r="56" spans="2:3" x14ac:dyDescent="0.25">
      <c r="B56" t="s">
        <v>101</v>
      </c>
    </row>
    <row r="57" spans="2:3" x14ac:dyDescent="0.25">
      <c r="B57" t="s">
        <v>102</v>
      </c>
    </row>
    <row r="58" spans="2:3" x14ac:dyDescent="0.25">
      <c r="B58" t="s">
        <v>103</v>
      </c>
    </row>
  </sheetData>
  <sortState xmlns:xlrd2="http://schemas.microsoft.com/office/spreadsheetml/2017/richdata2" ref="B7:N36">
    <sortCondition ref="B7:B36"/>
  </sortState>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E549D-2074-43B4-BBF4-F67ACB22058C}">
  <dimension ref="A2:H82"/>
  <sheetViews>
    <sheetView showGridLines="0" workbookViewId="0">
      <selection activeCell="B3" sqref="B3"/>
    </sheetView>
  </sheetViews>
  <sheetFormatPr defaultRowHeight="15" x14ac:dyDescent="0.25"/>
  <cols>
    <col min="1" max="1" width="3.7109375" customWidth="1"/>
    <col min="2" max="3" width="15.7109375" customWidth="1"/>
    <col min="4" max="4" width="56" bestFit="1" customWidth="1"/>
    <col min="5" max="8" width="15.7109375" style="2" customWidth="1"/>
  </cols>
  <sheetData>
    <row r="2" spans="1:8" s="5" customFormat="1" ht="15.75" x14ac:dyDescent="0.25">
      <c r="B2" s="6" t="s">
        <v>130</v>
      </c>
      <c r="F2" s="7"/>
      <c r="G2" s="7"/>
      <c r="H2" s="7"/>
    </row>
    <row r="3" spans="1:8" s="5" customFormat="1" ht="15.75" x14ac:dyDescent="0.25">
      <c r="B3" s="5" t="s">
        <v>0</v>
      </c>
      <c r="E3" s="7"/>
      <c r="F3" s="7"/>
      <c r="G3" s="7"/>
      <c r="H3" s="7"/>
    </row>
    <row r="4" spans="1:8" s="5" customFormat="1" ht="15.75" x14ac:dyDescent="0.25">
      <c r="E4" s="7"/>
      <c r="F4" s="7"/>
      <c r="G4" s="7"/>
      <c r="H4" s="7"/>
    </row>
    <row r="5" spans="1:8" ht="125.1" customHeight="1" thickBot="1" x14ac:dyDescent="0.3">
      <c r="B5" s="8" t="s">
        <v>1</v>
      </c>
      <c r="C5" s="9"/>
      <c r="D5" s="8" t="s">
        <v>2</v>
      </c>
      <c r="E5" s="10" t="s">
        <v>104</v>
      </c>
      <c r="F5" s="10" t="s">
        <v>105</v>
      </c>
      <c r="G5" s="10" t="s">
        <v>106</v>
      </c>
      <c r="H5" s="10" t="s">
        <v>107</v>
      </c>
    </row>
    <row r="6" spans="1:8" ht="15.75" thickTop="1" x14ac:dyDescent="0.25"/>
    <row r="7" spans="1:8" x14ac:dyDescent="0.25">
      <c r="A7" s="14">
        <v>1</v>
      </c>
      <c r="B7" t="s">
        <v>13</v>
      </c>
      <c r="C7" t="s">
        <v>14</v>
      </c>
      <c r="D7" t="str">
        <f>'Table 1'!D7</f>
        <v xml:space="preserve">Councillor </v>
      </c>
      <c r="E7" s="3">
        <v>0</v>
      </c>
      <c r="F7" s="3">
        <v>0</v>
      </c>
      <c r="G7" s="3">
        <v>0</v>
      </c>
      <c r="H7" s="3">
        <f t="shared" ref="H7:H36" si="0">SUM(E7:G7)</f>
        <v>0</v>
      </c>
    </row>
    <row r="8" spans="1:8" x14ac:dyDescent="0.25">
      <c r="A8" s="14">
        <v>2</v>
      </c>
      <c r="B8" t="s">
        <v>16</v>
      </c>
      <c r="C8" t="s">
        <v>17</v>
      </c>
      <c r="D8" t="str">
        <f>'Table 1'!D8</f>
        <v xml:space="preserve">Councillor </v>
      </c>
      <c r="E8" s="3">
        <v>0</v>
      </c>
      <c r="F8" s="3">
        <v>0</v>
      </c>
      <c r="G8" s="3">
        <v>0</v>
      </c>
      <c r="H8" s="3">
        <f t="shared" ref="H8" si="1">SUM(E8:G8)</f>
        <v>0</v>
      </c>
    </row>
    <row r="9" spans="1:8" x14ac:dyDescent="0.25">
      <c r="A9" s="14">
        <v>3</v>
      </c>
      <c r="B9" t="s">
        <v>18</v>
      </c>
      <c r="C9" t="s">
        <v>19</v>
      </c>
      <c r="D9" t="str">
        <f>'Table 1'!D9</f>
        <v xml:space="preserve">Councillor </v>
      </c>
      <c r="E9" s="3">
        <v>0</v>
      </c>
      <c r="F9" s="3">
        <v>0</v>
      </c>
      <c r="G9" s="3">
        <v>56.26</v>
      </c>
      <c r="H9" s="3">
        <f t="shared" si="0"/>
        <v>56.26</v>
      </c>
    </row>
    <row r="10" spans="1:8" s="27" customFormat="1" ht="30" x14ac:dyDescent="0.25">
      <c r="A10" s="19">
        <v>4</v>
      </c>
      <c r="B10" s="27" t="s">
        <v>21</v>
      </c>
      <c r="C10" s="27" t="s">
        <v>14</v>
      </c>
      <c r="D10" s="28" t="s">
        <v>120</v>
      </c>
      <c r="E10" s="29">
        <v>0</v>
      </c>
      <c r="F10" s="29">
        <v>0</v>
      </c>
      <c r="G10" s="29">
        <v>184.66</v>
      </c>
      <c r="H10" s="29">
        <f t="shared" si="0"/>
        <v>184.66</v>
      </c>
    </row>
    <row r="11" spans="1:8" x14ac:dyDescent="0.25">
      <c r="A11" s="14">
        <v>5</v>
      </c>
      <c r="B11" t="s">
        <v>22</v>
      </c>
      <c r="C11" t="s">
        <v>23</v>
      </c>
      <c r="D11" t="str">
        <f>'Table 1'!D11</f>
        <v>Senior Councillor (3) (Convenor of Pensions Committee)</v>
      </c>
      <c r="E11" s="3">
        <v>0</v>
      </c>
      <c r="F11" s="3">
        <v>0</v>
      </c>
      <c r="G11" s="3">
        <v>0</v>
      </c>
      <c r="H11" s="3">
        <f t="shared" si="0"/>
        <v>0</v>
      </c>
    </row>
    <row r="12" spans="1:8" x14ac:dyDescent="0.25">
      <c r="A12" s="14">
        <v>6</v>
      </c>
      <c r="B12" t="s">
        <v>25</v>
      </c>
      <c r="C12" t="s">
        <v>26</v>
      </c>
      <c r="D12" t="str">
        <f>'Table 1'!D12</f>
        <v>Civic Head (Provost)</v>
      </c>
      <c r="E12" s="3">
        <v>0</v>
      </c>
      <c r="F12" s="3">
        <v>0</v>
      </c>
      <c r="G12" s="3">
        <v>1140.6199999999999</v>
      </c>
      <c r="H12" s="3">
        <f t="shared" si="0"/>
        <v>1140.6199999999999</v>
      </c>
    </row>
    <row r="13" spans="1:8" x14ac:dyDescent="0.25">
      <c r="A13" s="14">
        <v>7</v>
      </c>
      <c r="B13" t="s">
        <v>28</v>
      </c>
      <c r="C13" t="s">
        <v>29</v>
      </c>
      <c r="D13" t="str">
        <f>'Table 1'!D13</f>
        <v>Senior Councillor (1) (Housing and Communities)</v>
      </c>
      <c r="E13" s="3">
        <v>0</v>
      </c>
      <c r="F13" s="3">
        <v>0</v>
      </c>
      <c r="G13" s="3">
        <v>0</v>
      </c>
      <c r="H13" s="3">
        <f t="shared" si="0"/>
        <v>0</v>
      </c>
    </row>
    <row r="14" spans="1:8" x14ac:dyDescent="0.25">
      <c r="A14" s="14">
        <v>8</v>
      </c>
      <c r="B14" t="s">
        <v>31</v>
      </c>
      <c r="C14" t="s">
        <v>32</v>
      </c>
      <c r="D14" t="str">
        <f>'Table 1'!D14</f>
        <v>Councillor</v>
      </c>
      <c r="E14" s="3">
        <v>0</v>
      </c>
      <c r="F14" s="3">
        <v>0</v>
      </c>
      <c r="G14" s="3">
        <v>0</v>
      </c>
      <c r="H14" s="3">
        <f t="shared" si="0"/>
        <v>0</v>
      </c>
    </row>
    <row r="15" spans="1:8" x14ac:dyDescent="0.25">
      <c r="A15" s="14">
        <v>9</v>
      </c>
      <c r="B15" t="s">
        <v>33</v>
      </c>
      <c r="C15" t="s">
        <v>34</v>
      </c>
      <c r="D15" t="str">
        <f>'Table 1'!D15</f>
        <v>Councillor</v>
      </c>
      <c r="E15" s="3">
        <v>0</v>
      </c>
      <c r="F15" s="3">
        <v>0</v>
      </c>
      <c r="G15" s="3">
        <v>159.38999999999999</v>
      </c>
      <c r="H15" s="3">
        <f t="shared" si="0"/>
        <v>159.38999999999999</v>
      </c>
    </row>
    <row r="16" spans="1:8" x14ac:dyDescent="0.25">
      <c r="A16" s="14">
        <v>10</v>
      </c>
      <c r="B16" t="s">
        <v>36</v>
      </c>
      <c r="C16" t="s">
        <v>37</v>
      </c>
      <c r="D16" t="str">
        <f>'Table 1'!D16</f>
        <v xml:space="preserve">Councillor </v>
      </c>
      <c r="E16" s="3">
        <v>0</v>
      </c>
      <c r="F16" s="3">
        <v>0</v>
      </c>
      <c r="G16" s="3">
        <v>0</v>
      </c>
      <c r="H16" s="3">
        <f t="shared" si="0"/>
        <v>0</v>
      </c>
    </row>
    <row r="17" spans="1:8" x14ac:dyDescent="0.25">
      <c r="A17" s="14">
        <v>11</v>
      </c>
      <c r="B17" t="s">
        <v>38</v>
      </c>
      <c r="C17" t="s">
        <v>39</v>
      </c>
      <c r="D17" t="str">
        <f>'Table 1'!D17</f>
        <v>Senior Councillor (1) (Health and Social Care)</v>
      </c>
      <c r="E17" s="3">
        <v>0</v>
      </c>
      <c r="F17" s="3">
        <v>0</v>
      </c>
      <c r="G17" s="3">
        <v>0</v>
      </c>
      <c r="H17" s="3">
        <f t="shared" si="0"/>
        <v>0</v>
      </c>
    </row>
    <row r="18" spans="1:8" x14ac:dyDescent="0.25">
      <c r="A18" s="14">
        <v>12</v>
      </c>
      <c r="B18" t="s">
        <v>41</v>
      </c>
      <c r="C18" t="s">
        <v>42</v>
      </c>
      <c r="D18" t="str">
        <f>'Table 1'!D18</f>
        <v>Senior Councillor (1) (Climate)</v>
      </c>
      <c r="E18" s="3">
        <v>0</v>
      </c>
      <c r="F18" s="3">
        <v>0</v>
      </c>
      <c r="G18" s="3">
        <v>0</v>
      </c>
      <c r="H18" s="3">
        <f t="shared" si="0"/>
        <v>0</v>
      </c>
    </row>
    <row r="19" spans="1:8" x14ac:dyDescent="0.25">
      <c r="A19" s="14">
        <v>13</v>
      </c>
      <c r="B19" t="s">
        <v>44</v>
      </c>
      <c r="C19" t="s">
        <v>45</v>
      </c>
      <c r="D19" t="str">
        <f>'Table 1'!D19</f>
        <v>Senior Councillor (1) (Public Protection)</v>
      </c>
      <c r="E19" s="3">
        <v>0</v>
      </c>
      <c r="F19" s="3">
        <v>0</v>
      </c>
      <c r="G19" s="3">
        <v>0</v>
      </c>
      <c r="H19" s="3">
        <f t="shared" si="0"/>
        <v>0</v>
      </c>
    </row>
    <row r="20" spans="1:8" x14ac:dyDescent="0.25">
      <c r="A20" s="14">
        <v>14</v>
      </c>
      <c r="B20" t="s">
        <v>47</v>
      </c>
      <c r="C20" t="s">
        <v>48</v>
      </c>
      <c r="D20" t="str">
        <f>'Table 1'!D20</f>
        <v xml:space="preserve">Councillor </v>
      </c>
      <c r="E20" s="3">
        <v>0</v>
      </c>
      <c r="F20" s="3">
        <v>0</v>
      </c>
      <c r="G20" s="3">
        <v>0</v>
      </c>
      <c r="H20" s="3">
        <f t="shared" si="0"/>
        <v>0</v>
      </c>
    </row>
    <row r="21" spans="1:8" x14ac:dyDescent="0.25">
      <c r="A21" s="14">
        <v>15</v>
      </c>
      <c r="B21" t="s">
        <v>49</v>
      </c>
      <c r="C21" t="s">
        <v>50</v>
      </c>
      <c r="D21" t="str">
        <f>'Table 1'!D21</f>
        <v xml:space="preserve">Councillor </v>
      </c>
      <c r="E21" s="3">
        <v>0</v>
      </c>
      <c r="F21" s="3">
        <v>0</v>
      </c>
      <c r="G21" s="3">
        <v>0</v>
      </c>
      <c r="H21" s="3">
        <f t="shared" si="0"/>
        <v>0</v>
      </c>
    </row>
    <row r="22" spans="1:8" x14ac:dyDescent="0.25">
      <c r="A22" s="14">
        <v>16</v>
      </c>
      <c r="B22" t="s">
        <v>51</v>
      </c>
      <c r="C22" t="s">
        <v>52</v>
      </c>
      <c r="D22" t="str">
        <f>'Table 1'!D22</f>
        <v>Senior Councillor (1) (Economic Development)</v>
      </c>
      <c r="E22" s="3">
        <v>0</v>
      </c>
      <c r="F22" s="3">
        <v>0</v>
      </c>
      <c r="G22" s="3">
        <v>0</v>
      </c>
      <c r="H22" s="3">
        <f t="shared" si="0"/>
        <v>0</v>
      </c>
    </row>
    <row r="23" spans="1:8" x14ac:dyDescent="0.25">
      <c r="A23" s="14">
        <v>17</v>
      </c>
      <c r="B23" t="s">
        <v>54</v>
      </c>
      <c r="C23" t="s">
        <v>55</v>
      </c>
      <c r="D23" t="str">
        <f>'Table 1'!D23</f>
        <v>Senior Councillor (2) (Leader of Labour Group)</v>
      </c>
      <c r="E23" s="3">
        <v>0</v>
      </c>
      <c r="F23" s="3">
        <v>0</v>
      </c>
      <c r="G23" s="3">
        <v>0</v>
      </c>
      <c r="H23" s="3">
        <f t="shared" si="0"/>
        <v>0</v>
      </c>
    </row>
    <row r="24" spans="1:8" x14ac:dyDescent="0.25">
      <c r="A24" s="14">
        <v>18</v>
      </c>
      <c r="B24" t="s">
        <v>57</v>
      </c>
      <c r="C24" t="s">
        <v>58</v>
      </c>
      <c r="D24" t="str">
        <f>'Table 1'!D24</f>
        <v>Senior Councillor (2) (Convenor of Planning Committee)</v>
      </c>
      <c r="E24" s="3">
        <v>0</v>
      </c>
      <c r="F24" s="3">
        <v>0</v>
      </c>
      <c r="G24" s="3">
        <v>0</v>
      </c>
      <c r="H24" s="3">
        <f t="shared" si="0"/>
        <v>0</v>
      </c>
    </row>
    <row r="25" spans="1:8" x14ac:dyDescent="0.25">
      <c r="A25" s="14">
        <v>19</v>
      </c>
      <c r="B25" t="s">
        <v>59</v>
      </c>
      <c r="C25" t="s">
        <v>37</v>
      </c>
      <c r="D25" t="str">
        <f>'Table 1'!D25</f>
        <v>Senior Councillor (2) (Convenor of Civic Licensing Committee)</v>
      </c>
      <c r="E25" s="3">
        <v>0</v>
      </c>
      <c r="F25" s="3">
        <v>0</v>
      </c>
      <c r="G25" s="3">
        <v>284.57</v>
      </c>
      <c r="H25" s="3">
        <f t="shared" si="0"/>
        <v>284.57</v>
      </c>
    </row>
    <row r="26" spans="1:8" x14ac:dyDescent="0.25">
      <c r="A26" s="14">
        <v>20</v>
      </c>
      <c r="B26" t="s">
        <v>61</v>
      </c>
      <c r="C26" t="s">
        <v>62</v>
      </c>
      <c r="D26" t="str">
        <f>'Table 1'!D26</f>
        <v xml:space="preserve">Councillor </v>
      </c>
      <c r="E26" s="3">
        <v>0</v>
      </c>
      <c r="F26" s="3">
        <v>0</v>
      </c>
      <c r="G26" s="3">
        <v>0</v>
      </c>
      <c r="H26" s="3">
        <f t="shared" si="0"/>
        <v>0</v>
      </c>
    </row>
    <row r="27" spans="1:8" x14ac:dyDescent="0.25">
      <c r="A27" s="14">
        <v>21</v>
      </c>
      <c r="B27" t="s">
        <v>63</v>
      </c>
      <c r="C27" t="s">
        <v>64</v>
      </c>
      <c r="D27" t="str">
        <f>'Table 1'!D27</f>
        <v>Leader of the Council</v>
      </c>
      <c r="E27" s="3">
        <v>0</v>
      </c>
      <c r="F27" s="3">
        <v>0</v>
      </c>
      <c r="G27" s="3">
        <v>186.37</v>
      </c>
      <c r="H27" s="3">
        <f t="shared" si="0"/>
        <v>186.37</v>
      </c>
    </row>
    <row r="28" spans="1:8" x14ac:dyDescent="0.25">
      <c r="A28" s="14">
        <v>22</v>
      </c>
      <c r="B28" t="s">
        <v>66</v>
      </c>
      <c r="C28" t="s">
        <v>67</v>
      </c>
      <c r="D28" t="str">
        <f>'Table 1'!D28</f>
        <v>Councillor</v>
      </c>
      <c r="E28" s="3">
        <v>0</v>
      </c>
      <c r="F28" s="3">
        <v>0</v>
      </c>
      <c r="G28" s="3">
        <v>0</v>
      </c>
      <c r="H28" s="3">
        <f t="shared" si="0"/>
        <v>0</v>
      </c>
    </row>
    <row r="29" spans="1:8" x14ac:dyDescent="0.25">
      <c r="A29" s="14">
        <v>23</v>
      </c>
      <c r="B29" t="s">
        <v>68</v>
      </c>
      <c r="C29" t="s">
        <v>69</v>
      </c>
      <c r="D29" t="str">
        <f>'Table 1'!D29</f>
        <v>Councillor</v>
      </c>
      <c r="E29" s="3">
        <v>0</v>
      </c>
      <c r="F29" s="3">
        <v>0</v>
      </c>
      <c r="G29" s="3">
        <v>0</v>
      </c>
      <c r="H29" s="3">
        <f t="shared" si="0"/>
        <v>0</v>
      </c>
    </row>
    <row r="30" spans="1:8" x14ac:dyDescent="0.25">
      <c r="A30" s="14">
        <v>24</v>
      </c>
      <c r="B30" t="s">
        <v>70</v>
      </c>
      <c r="C30" t="s">
        <v>71</v>
      </c>
      <c r="D30" t="str">
        <f>'Table 1'!D30</f>
        <v xml:space="preserve">Councillor </v>
      </c>
      <c r="E30" s="3">
        <v>0</v>
      </c>
      <c r="F30" s="3">
        <v>0</v>
      </c>
      <c r="G30" s="3">
        <v>0</v>
      </c>
      <c r="H30" s="3">
        <f t="shared" si="0"/>
        <v>0</v>
      </c>
    </row>
    <row r="31" spans="1:8" x14ac:dyDescent="0.25">
      <c r="A31" s="14">
        <v>25</v>
      </c>
      <c r="B31" t="s">
        <v>72</v>
      </c>
      <c r="C31" t="s">
        <v>73</v>
      </c>
      <c r="D31" t="str">
        <f>'Table 1'!D31</f>
        <v xml:space="preserve">Councillor </v>
      </c>
      <c r="E31" s="3">
        <v>0</v>
      </c>
      <c r="F31" s="3">
        <v>0</v>
      </c>
      <c r="G31" s="3">
        <v>0</v>
      </c>
      <c r="H31" s="3">
        <f t="shared" si="0"/>
        <v>0</v>
      </c>
    </row>
    <row r="32" spans="1:8" x14ac:dyDescent="0.25">
      <c r="A32" s="14">
        <v>26</v>
      </c>
      <c r="B32" t="s">
        <v>74</v>
      </c>
      <c r="C32" t="s">
        <v>75</v>
      </c>
      <c r="D32" t="str">
        <f>'Table 1'!D32</f>
        <v xml:space="preserve">Councillor </v>
      </c>
      <c r="E32" s="3">
        <v>0</v>
      </c>
      <c r="F32" s="3">
        <v>0</v>
      </c>
      <c r="G32" s="3">
        <v>0</v>
      </c>
      <c r="H32" s="3">
        <f t="shared" si="0"/>
        <v>0</v>
      </c>
    </row>
    <row r="33" spans="1:8" x14ac:dyDescent="0.25">
      <c r="A33" s="14">
        <v>27</v>
      </c>
      <c r="B33" t="s">
        <v>76</v>
      </c>
      <c r="C33" t="s">
        <v>77</v>
      </c>
      <c r="D33" t="str">
        <f>'Table 1'!D33</f>
        <v xml:space="preserve">Councillor </v>
      </c>
      <c r="E33" s="3">
        <v>0</v>
      </c>
      <c r="F33" s="3">
        <v>0</v>
      </c>
      <c r="G33" s="3">
        <v>0</v>
      </c>
      <c r="H33" s="3">
        <f t="shared" si="0"/>
        <v>0</v>
      </c>
    </row>
    <row r="34" spans="1:8" x14ac:dyDescent="0.25">
      <c r="A34" s="14">
        <v>28</v>
      </c>
      <c r="B34" t="s">
        <v>78</v>
      </c>
      <c r="C34" t="s">
        <v>48</v>
      </c>
      <c r="D34" t="str">
        <f>'Table 1'!D34</f>
        <v xml:space="preserve">Councillor </v>
      </c>
      <c r="E34" s="3">
        <v>0</v>
      </c>
      <c r="F34" s="3">
        <v>0</v>
      </c>
      <c r="G34" s="3">
        <v>0</v>
      </c>
      <c r="H34" s="3">
        <f t="shared" si="0"/>
        <v>0</v>
      </c>
    </row>
    <row r="35" spans="1:8" x14ac:dyDescent="0.25">
      <c r="A35" s="14">
        <v>29</v>
      </c>
      <c r="B35" t="s">
        <v>79</v>
      </c>
      <c r="C35" t="s">
        <v>80</v>
      </c>
      <c r="D35" t="str">
        <f>'Table 1'!D35</f>
        <v>Senior Councillor (1) (Education)</v>
      </c>
      <c r="E35" s="3">
        <v>0</v>
      </c>
      <c r="F35" s="3">
        <v>0</v>
      </c>
      <c r="G35" s="3">
        <v>0</v>
      </c>
      <c r="H35" s="3">
        <f t="shared" si="0"/>
        <v>0</v>
      </c>
    </row>
    <row r="36" spans="1:8" x14ac:dyDescent="0.25">
      <c r="A36" s="14">
        <v>30</v>
      </c>
      <c r="B36" t="s">
        <v>82</v>
      </c>
      <c r="C36" t="s">
        <v>26</v>
      </c>
      <c r="D36" t="str">
        <f>'Table 1'!D36</f>
        <v xml:space="preserve">Councillor </v>
      </c>
      <c r="E36" s="3">
        <v>0</v>
      </c>
      <c r="F36" s="3">
        <v>0</v>
      </c>
      <c r="G36" s="3">
        <v>0</v>
      </c>
      <c r="H36" s="3">
        <f t="shared" si="0"/>
        <v>0</v>
      </c>
    </row>
    <row r="37" spans="1:8" x14ac:dyDescent="0.25">
      <c r="B37" t="s">
        <v>108</v>
      </c>
      <c r="E37" s="3">
        <f>SUM(E7:E36)</f>
        <v>0</v>
      </c>
      <c r="F37" s="3">
        <f>SUM(F7:F36)</f>
        <v>0</v>
      </c>
      <c r="G37" s="3">
        <f>SUM(G7:G36)</f>
        <v>2011.87</v>
      </c>
      <c r="H37" s="3">
        <f>SUM(H7:H36)</f>
        <v>2011.87</v>
      </c>
    </row>
    <row r="38" spans="1:8" x14ac:dyDescent="0.25">
      <c r="B38" t="s">
        <v>109</v>
      </c>
      <c r="E38" s="3">
        <v>0</v>
      </c>
      <c r="F38" s="3">
        <v>0</v>
      </c>
      <c r="G38" s="3">
        <v>2323.5300000000002</v>
      </c>
      <c r="H38" s="3">
        <f>SUM(E38:G38)</f>
        <v>2323.5300000000002</v>
      </c>
    </row>
    <row r="39" spans="1:8" ht="15.75" thickBot="1" x14ac:dyDescent="0.3">
      <c r="B39" s="15" t="s">
        <v>83</v>
      </c>
      <c r="C39" s="16"/>
      <c r="D39" s="16"/>
      <c r="E39" s="17">
        <f>E38+E37</f>
        <v>0</v>
      </c>
      <c r="F39" s="17">
        <f t="shared" ref="F39:H39" si="2">F38+F37</f>
        <v>0</v>
      </c>
      <c r="G39" s="17">
        <f t="shared" si="2"/>
        <v>4335.3999999999996</v>
      </c>
      <c r="H39" s="17">
        <f t="shared" si="2"/>
        <v>4335.3999999999996</v>
      </c>
    </row>
    <row r="40" spans="1:8" x14ac:dyDescent="0.25">
      <c r="B40" s="2"/>
    </row>
    <row r="41" spans="1:8" ht="35.1" customHeight="1" x14ac:dyDescent="0.25">
      <c r="B41" s="32" t="s">
        <v>110</v>
      </c>
      <c r="C41" s="32"/>
      <c r="D41" s="32"/>
      <c r="E41" s="32"/>
      <c r="F41" s="32"/>
      <c r="G41" s="32"/>
      <c r="H41" s="32"/>
    </row>
    <row r="42" spans="1:8" ht="105" customHeight="1" x14ac:dyDescent="0.25">
      <c r="B42" s="32" t="s">
        <v>111</v>
      </c>
      <c r="C42" s="32"/>
      <c r="D42" s="32"/>
      <c r="E42" s="32"/>
      <c r="F42" s="32"/>
      <c r="G42" s="32"/>
      <c r="H42" s="32"/>
    </row>
    <row r="43" spans="1:8" x14ac:dyDescent="0.25">
      <c r="B43" s="14"/>
    </row>
    <row r="44" spans="1:8" x14ac:dyDescent="0.25">
      <c r="B44" s="14"/>
    </row>
    <row r="45" spans="1:8" x14ac:dyDescent="0.25">
      <c r="B45" s="14"/>
    </row>
    <row r="46" spans="1:8" x14ac:dyDescent="0.25">
      <c r="B46" s="14"/>
    </row>
    <row r="47" spans="1:8" x14ac:dyDescent="0.25">
      <c r="B47" s="14"/>
    </row>
    <row r="48" spans="1:8" x14ac:dyDescent="0.25">
      <c r="B48" s="14"/>
    </row>
    <row r="49" spans="2:2" x14ac:dyDescent="0.25">
      <c r="B49" s="14"/>
    </row>
    <row r="50" spans="2:2" x14ac:dyDescent="0.25">
      <c r="B50" s="14"/>
    </row>
    <row r="51" spans="2:2" x14ac:dyDescent="0.25">
      <c r="B51" s="14"/>
    </row>
    <row r="52" spans="2:2" x14ac:dyDescent="0.25">
      <c r="B52" s="14"/>
    </row>
    <row r="53" spans="2:2" x14ac:dyDescent="0.25">
      <c r="B53" s="14"/>
    </row>
    <row r="54" spans="2:2" x14ac:dyDescent="0.25">
      <c r="B54" s="14"/>
    </row>
    <row r="55" spans="2:2" x14ac:dyDescent="0.25">
      <c r="B55" s="14"/>
    </row>
    <row r="56" spans="2:2" x14ac:dyDescent="0.25">
      <c r="B56" s="14"/>
    </row>
    <row r="57" spans="2:2" x14ac:dyDescent="0.25">
      <c r="B57" s="14"/>
    </row>
    <row r="58" spans="2:2" x14ac:dyDescent="0.25">
      <c r="B58" s="14"/>
    </row>
    <row r="59" spans="2:2" x14ac:dyDescent="0.25">
      <c r="B59" s="14"/>
    </row>
    <row r="60" spans="2:2" x14ac:dyDescent="0.25">
      <c r="B60" s="14"/>
    </row>
    <row r="61" spans="2:2" x14ac:dyDescent="0.25">
      <c r="B61" s="14"/>
    </row>
    <row r="62" spans="2:2" x14ac:dyDescent="0.25">
      <c r="B62" s="14"/>
    </row>
    <row r="63" spans="2:2" x14ac:dyDescent="0.25">
      <c r="B63" s="14"/>
    </row>
    <row r="64" spans="2:2" x14ac:dyDescent="0.25">
      <c r="B64" s="14"/>
    </row>
    <row r="65" spans="2:2" x14ac:dyDescent="0.25">
      <c r="B65" s="14"/>
    </row>
    <row r="66" spans="2:2" x14ac:dyDescent="0.25">
      <c r="B66" s="14"/>
    </row>
    <row r="67" spans="2:2" x14ac:dyDescent="0.25">
      <c r="B67" s="14"/>
    </row>
    <row r="68" spans="2:2" x14ac:dyDescent="0.25">
      <c r="B68" s="14"/>
    </row>
    <row r="69" spans="2:2" x14ac:dyDescent="0.25">
      <c r="B69" s="14"/>
    </row>
    <row r="70" spans="2:2" x14ac:dyDescent="0.25">
      <c r="B70" s="14"/>
    </row>
    <row r="71" spans="2:2" x14ac:dyDescent="0.25">
      <c r="B71" s="14"/>
    </row>
    <row r="72" spans="2:2" x14ac:dyDescent="0.25">
      <c r="B72" s="14"/>
    </row>
    <row r="73" spans="2:2" x14ac:dyDescent="0.25">
      <c r="B73" s="14"/>
    </row>
    <row r="74" spans="2:2" x14ac:dyDescent="0.25">
      <c r="B74" s="14"/>
    </row>
    <row r="75" spans="2:2" x14ac:dyDescent="0.25">
      <c r="B75" s="14"/>
    </row>
    <row r="76" spans="2:2" x14ac:dyDescent="0.25">
      <c r="B76" s="14"/>
    </row>
    <row r="77" spans="2:2" x14ac:dyDescent="0.25">
      <c r="B77" s="14"/>
    </row>
    <row r="78" spans="2:2" x14ac:dyDescent="0.25">
      <c r="B78" s="14"/>
    </row>
    <row r="79" spans="2:2" x14ac:dyDescent="0.25">
      <c r="B79" s="14"/>
    </row>
    <row r="80" spans="2:2" x14ac:dyDescent="0.25">
      <c r="B80" s="14"/>
    </row>
    <row r="81" spans="2:2" x14ac:dyDescent="0.25">
      <c r="B81" s="14"/>
    </row>
    <row r="82" spans="2:2" x14ac:dyDescent="0.25">
      <c r="B82" s="14"/>
    </row>
  </sheetData>
  <sortState xmlns:xlrd2="http://schemas.microsoft.com/office/spreadsheetml/2017/richdata2" ref="B7:H36">
    <sortCondition ref="B7:B36"/>
  </sortState>
  <mergeCells count="2">
    <mergeCell ref="B41:H41"/>
    <mergeCell ref="B42:H42"/>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A364-8F8D-4C91-BCA1-2A9C5FAC5814}">
  <dimension ref="B2:F34"/>
  <sheetViews>
    <sheetView showGridLines="0" workbookViewId="0">
      <selection activeCell="B5" sqref="B5:F5"/>
    </sheetView>
  </sheetViews>
  <sheetFormatPr defaultColWidth="9.28515625" defaultRowHeight="15" x14ac:dyDescent="0.25"/>
  <cols>
    <col min="1" max="1" width="3.7109375" style="19" customWidth="1"/>
    <col min="2" max="2" width="15.7109375" style="19" customWidth="1"/>
    <col min="3" max="3" width="45.7109375" style="19" customWidth="1"/>
    <col min="4" max="4" width="10.7109375" style="19" customWidth="1"/>
    <col min="5" max="5" width="23.28515625" style="19" customWidth="1"/>
    <col min="6" max="6" width="25.7109375" style="19" customWidth="1"/>
    <col min="7" max="7" width="3.7109375" style="19" customWidth="1"/>
    <col min="8" max="16384" width="9.28515625" style="19"/>
  </cols>
  <sheetData>
    <row r="2" spans="2:6" s="20" customFormat="1" ht="15.75" x14ac:dyDescent="0.25">
      <c r="B2" s="20" t="s">
        <v>130</v>
      </c>
    </row>
    <row r="3" spans="2:6" s="20" customFormat="1" ht="15.75" x14ac:dyDescent="0.25">
      <c r="B3" s="20" t="s">
        <v>0</v>
      </c>
    </row>
    <row r="4" spans="2:6" s="20" customFormat="1" ht="15.75" x14ac:dyDescent="0.25"/>
    <row r="5" spans="2:6" s="20" customFormat="1" ht="84.95" customHeight="1" x14ac:dyDescent="0.25">
      <c r="B5" s="31" t="s">
        <v>112</v>
      </c>
      <c r="C5" s="31"/>
      <c r="D5" s="31"/>
      <c r="E5" s="31"/>
      <c r="F5" s="31"/>
    </row>
    <row r="6" spans="2:6" s="20" customFormat="1" ht="15.75" customHeight="1" x14ac:dyDescent="0.25">
      <c r="B6" s="26" t="s">
        <v>113</v>
      </c>
      <c r="C6" s="23"/>
      <c r="D6" s="23"/>
      <c r="E6" s="23"/>
      <c r="F6" s="23"/>
    </row>
    <row r="8" spans="2:6" x14ac:dyDescent="0.25">
      <c r="B8" s="21" t="s">
        <v>114</v>
      </c>
      <c r="C8" s="21" t="s">
        <v>115</v>
      </c>
      <c r="D8" s="21" t="s">
        <v>116</v>
      </c>
      <c r="E8" s="21" t="s">
        <v>117</v>
      </c>
      <c r="F8" s="21" t="s">
        <v>118</v>
      </c>
    </row>
    <row r="9" spans="2:6" ht="165" x14ac:dyDescent="0.25">
      <c r="B9" s="22">
        <v>45929</v>
      </c>
      <c r="C9" s="35" t="s">
        <v>124</v>
      </c>
      <c r="D9" s="24" t="s">
        <v>122</v>
      </c>
      <c r="E9" s="19">
        <v>11</v>
      </c>
      <c r="F9" s="18" t="s">
        <v>126</v>
      </c>
    </row>
    <row r="10" spans="2:6" ht="225" x14ac:dyDescent="0.25">
      <c r="B10" s="22">
        <v>45959</v>
      </c>
      <c r="C10" s="19" t="s">
        <v>123</v>
      </c>
      <c r="D10" s="19" t="s">
        <v>122</v>
      </c>
      <c r="E10" s="19">
        <v>15</v>
      </c>
      <c r="F10" s="18" t="s">
        <v>129</v>
      </c>
    </row>
    <row r="11" spans="2:6" x14ac:dyDescent="0.25">
      <c r="B11" s="25" t="s">
        <v>119</v>
      </c>
      <c r="F11" s="18"/>
    </row>
    <row r="12" spans="2:6" x14ac:dyDescent="0.25">
      <c r="B12" s="22"/>
      <c r="F12" s="18"/>
    </row>
    <row r="13" spans="2:6" x14ac:dyDescent="0.25">
      <c r="B13" s="21" t="s">
        <v>114</v>
      </c>
      <c r="C13" s="21" t="s">
        <v>115</v>
      </c>
      <c r="D13" s="21" t="s">
        <v>116</v>
      </c>
      <c r="E13" s="21" t="s">
        <v>117</v>
      </c>
      <c r="F13" s="21" t="s">
        <v>118</v>
      </c>
    </row>
    <row r="14" spans="2:6" ht="60" x14ac:dyDescent="0.25">
      <c r="B14" s="33">
        <v>45954</v>
      </c>
      <c r="C14" s="34" t="s">
        <v>125</v>
      </c>
      <c r="D14" s="34" t="s">
        <v>122</v>
      </c>
      <c r="E14" s="34">
        <v>4</v>
      </c>
      <c r="F14" s="36" t="s">
        <v>127</v>
      </c>
    </row>
    <row r="15" spans="2:6" ht="135" x14ac:dyDescent="0.25">
      <c r="B15" s="22">
        <v>45957</v>
      </c>
      <c r="C15" s="19" t="s">
        <v>121</v>
      </c>
      <c r="D15" s="19" t="s">
        <v>122</v>
      </c>
      <c r="E15" s="19">
        <v>9</v>
      </c>
      <c r="F15" s="18" t="s">
        <v>128</v>
      </c>
    </row>
    <row r="16" spans="2:6" x14ac:dyDescent="0.25">
      <c r="B16" s="22"/>
      <c r="F16" s="18"/>
    </row>
    <row r="17" spans="2:6" x14ac:dyDescent="0.25">
      <c r="B17" s="22"/>
      <c r="F17" s="18"/>
    </row>
    <row r="18" spans="2:6" x14ac:dyDescent="0.25">
      <c r="B18" s="22"/>
      <c r="F18" s="18"/>
    </row>
    <row r="19" spans="2:6" x14ac:dyDescent="0.25">
      <c r="B19" s="22"/>
      <c r="F19" s="18"/>
    </row>
    <row r="20" spans="2:6" x14ac:dyDescent="0.25">
      <c r="B20" s="22"/>
      <c r="F20" s="18"/>
    </row>
    <row r="21" spans="2:6" x14ac:dyDescent="0.25">
      <c r="B21" s="22"/>
      <c r="F21" s="18"/>
    </row>
    <row r="22" spans="2:6" x14ac:dyDescent="0.25">
      <c r="B22" s="22"/>
      <c r="F22" s="18"/>
    </row>
    <row r="23" spans="2:6" x14ac:dyDescent="0.25">
      <c r="B23" s="22"/>
    </row>
    <row r="24" spans="2:6" x14ac:dyDescent="0.25">
      <c r="B24" s="22"/>
      <c r="F24" s="18"/>
    </row>
    <row r="25" spans="2:6" x14ac:dyDescent="0.25">
      <c r="B25" s="22"/>
    </row>
    <row r="26" spans="2:6" x14ac:dyDescent="0.25">
      <c r="B26" s="22"/>
      <c r="F26" s="18"/>
    </row>
    <row r="27" spans="2:6" x14ac:dyDescent="0.25">
      <c r="B27" s="22"/>
    </row>
    <row r="28" spans="2:6" x14ac:dyDescent="0.25">
      <c r="B28" s="22"/>
      <c r="F28" s="18"/>
    </row>
    <row r="29" spans="2:6" x14ac:dyDescent="0.25">
      <c r="B29" s="22"/>
      <c r="F29" s="18"/>
    </row>
    <row r="30" spans="2:6" x14ac:dyDescent="0.25">
      <c r="F30" s="18"/>
    </row>
    <row r="31" spans="2:6" x14ac:dyDescent="0.25">
      <c r="F31" s="18"/>
    </row>
    <row r="34" spans="6:6" x14ac:dyDescent="0.25">
      <c r="F34" s="18"/>
    </row>
  </sheetData>
  <sortState xmlns:xlrd2="http://schemas.microsoft.com/office/spreadsheetml/2017/richdata2" ref="F18:F31">
    <sortCondition ref="F18:F31"/>
  </sortState>
  <mergeCells count="1">
    <mergeCell ref="B5:F5"/>
  </mergeCells>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62c3af4-7a9a-4ea7-a9dd-5ca742d82ec7">
      <UserInfo>
        <DisplayName>Brian Pirie</DisplayName>
        <AccountId>22</AccountId>
        <AccountType/>
      </UserInfo>
    </SharedWithUsers>
    <TaxCatchAll xmlns="762c3af4-7a9a-4ea7-a9dd-5ca742d82ec7" xsi:nil="true"/>
    <lcf76f155ced4ddcb4097134ff3c332f xmlns="fc78463e-d5b0-4fd8-abb1-e1eb3572d92c">
      <Terms xmlns="http://schemas.microsoft.com/office/infopath/2007/PartnerControls"/>
    </lcf76f155ced4ddcb4097134ff3c332f>
    <Info xmlns="fc78463e-d5b0-4fd8-abb1-e1eb3572d9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5C2128DA25A44EB11494EFA18A119E" ma:contentTypeVersion="25" ma:contentTypeDescription="Create a new document." ma:contentTypeScope="" ma:versionID="5483f16149aedb3e34cec3cd3eeb4673">
  <xsd:schema xmlns:xsd="http://www.w3.org/2001/XMLSchema" xmlns:xs="http://www.w3.org/2001/XMLSchema" xmlns:p="http://schemas.microsoft.com/office/2006/metadata/properties" xmlns:ns2="fc78463e-d5b0-4fd8-abb1-e1eb3572d92c" xmlns:ns3="762c3af4-7a9a-4ea7-a9dd-5ca742d82ec7" targetNamespace="http://schemas.microsoft.com/office/2006/metadata/properties" ma:root="true" ma:fieldsID="05ff8f1c03c71861dbb2bb56d0c3c687" ns2:_="" ns3:_="">
    <xsd:import namespace="fc78463e-d5b0-4fd8-abb1-e1eb3572d92c"/>
    <xsd:import namespace="762c3af4-7a9a-4ea7-a9dd-5ca742d82ec7"/>
    <xsd:element name="properties">
      <xsd:complexType>
        <xsd:sequence>
          <xsd:element name="documentManagement">
            <xsd:complexType>
              <xsd:all>
                <xsd:element ref="ns2:Info"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8463e-d5b0-4fd8-abb1-e1eb3572d92c" elementFormDefault="qualified">
    <xsd:import namespace="http://schemas.microsoft.com/office/2006/documentManagement/types"/>
    <xsd:import namespace="http://schemas.microsoft.com/office/infopath/2007/PartnerControls"/>
    <xsd:element name="Info" ma:index="8" nillable="true" ma:displayName="Info" ma:format="Dropdown" ma:internalName="Info">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83bfe8-052f-4e76-8200-e0f72956cd03"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2c3af4-7a9a-4ea7-a9dd-5ca742d82ec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b9aa3df-d8af-40ba-91e2-e5ec8e215a7a}" ma:internalName="TaxCatchAll" ma:showField="CatchAllData" ma:web="762c3af4-7a9a-4ea7-a9dd-5ca742d82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1C3997-1DBB-4690-BC21-09EE6144076E}">
  <ds:schemaRefs>
    <ds:schemaRef ds:uri="http://schemas.microsoft.com/sharepoint/v3/contenttype/forms"/>
  </ds:schemaRefs>
</ds:datastoreItem>
</file>

<file path=customXml/itemProps2.xml><?xml version="1.0" encoding="utf-8"?>
<ds:datastoreItem xmlns:ds="http://schemas.openxmlformats.org/officeDocument/2006/customXml" ds:itemID="{C1920355-AED5-4057-A0A6-FFC6D57FDB0C}">
  <ds:schemaRefs>
    <ds:schemaRef ds:uri="http://schemas.microsoft.com/office/2006/metadata/properties"/>
    <ds:schemaRef ds:uri="http://schemas.microsoft.com/office/infopath/2007/PartnerControls"/>
    <ds:schemaRef ds:uri="2b5ba83d-8161-4396-92c0-b3e6119f45c4"/>
    <ds:schemaRef ds:uri="1eb7dabf-8895-47b4-9eff-68b6eb57b3fe"/>
  </ds:schemaRefs>
</ds:datastoreItem>
</file>

<file path=customXml/itemProps3.xml><?xml version="1.0" encoding="utf-8"?>
<ds:datastoreItem xmlns:ds="http://schemas.openxmlformats.org/officeDocument/2006/customXml" ds:itemID="{FCD8DE51-FC66-4F6C-85AC-A10D250488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Table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2024-05-08T10:31:30Z</dcterms:created>
  <dcterms:modified xsi:type="dcterms:W3CDTF">2026-05-26T10:36:07Z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0x010100E25C2128DA25A44EB11494EFA18A119E</vt:lpwstr>
  </property>
  <property fmtid="{D5CDD505-2E9C-101B-9397-08002B2CF9AE}" pid="3" name="MediaServiceImageTags">
    <vt:lpwstr/>
  </property>
</Properties>
</file>